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v-ko\Desktop\vrtic web 2025\"/>
    </mc:Choice>
  </mc:AlternateContent>
  <xr:revisionPtr revIDLastSave="0" documentId="8_{8A1E9D40-8C3F-4CC1-879F-E0C9A8DC9F9B}" xr6:coauthVersionLast="47" xr6:coauthVersionMax="47" xr10:uidLastSave="{00000000-0000-0000-0000-000000000000}"/>
  <bookViews>
    <workbookView xWindow="384" yWindow="384" windowWidth="17280" windowHeight="8928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vrtic" sheetId="13" r:id="rId7"/>
    <sheet name="Programska klasifikacija" sheetId="7" r:id="rId8"/>
    <sheet name="List1" sheetId="12" r:id="rId9"/>
  </sheets>
  <definedNames>
    <definedName name="_xlnm.Print_Area" localSheetId="6">vrtic!$A$1:$R$132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7" i="13" l="1"/>
  <c r="R125" i="13"/>
  <c r="R124" i="13"/>
  <c r="R123" i="13"/>
  <c r="R120" i="13"/>
  <c r="R119" i="13"/>
  <c r="R117" i="13"/>
  <c r="R116" i="13"/>
  <c r="R115" i="13"/>
  <c r="R114" i="13"/>
  <c r="R113" i="13"/>
  <c r="P113" i="13"/>
  <c r="R112" i="13"/>
  <c r="R110" i="13"/>
  <c r="R108" i="13"/>
  <c r="R107" i="13"/>
  <c r="R106" i="13"/>
  <c r="R103" i="13"/>
  <c r="R102" i="13"/>
  <c r="R100" i="13"/>
  <c r="R99" i="13"/>
  <c r="R98" i="13"/>
  <c r="R97" i="13"/>
  <c r="R96" i="13"/>
  <c r="P96" i="13"/>
  <c r="R95" i="13"/>
  <c r="R94" i="13"/>
  <c r="R92" i="13"/>
  <c r="R91" i="13"/>
  <c r="R90" i="13"/>
  <c r="R87" i="13"/>
  <c r="P87" i="13"/>
  <c r="R85" i="13"/>
  <c r="R84" i="13"/>
  <c r="R83" i="13"/>
  <c r="R81" i="13"/>
  <c r="R80" i="13"/>
  <c r="P75" i="13"/>
  <c r="P68" i="13"/>
  <c r="P60" i="13" s="1"/>
  <c r="R61" i="13"/>
  <c r="P61" i="13"/>
  <c r="R57" i="13"/>
  <c r="R56" i="13"/>
  <c r="P53" i="13"/>
  <c r="P45" i="13" s="1"/>
  <c r="R45" i="13" s="1"/>
  <c r="P50" i="13"/>
  <c r="R47" i="13"/>
  <c r="R44" i="13"/>
  <c r="R43" i="13"/>
  <c r="R42" i="13"/>
  <c r="R41" i="13"/>
  <c r="P41" i="13"/>
  <c r="P38" i="13"/>
  <c r="R37" i="13"/>
  <c r="R35" i="13"/>
  <c r="R34" i="13"/>
  <c r="R31" i="13"/>
  <c r="R26" i="13"/>
  <c r="R25" i="13"/>
  <c r="P23" i="13"/>
  <c r="R23" i="13" s="1"/>
  <c r="R22" i="13"/>
  <c r="R21" i="13"/>
  <c r="R20" i="13"/>
  <c r="P19" i="13"/>
  <c r="P18" i="13" s="1"/>
  <c r="R18" i="13" s="1"/>
  <c r="R11" i="13"/>
  <c r="R10" i="13"/>
  <c r="J33" i="3"/>
  <c r="K67" i="3"/>
  <c r="K65" i="3"/>
  <c r="K64" i="3"/>
  <c r="K63" i="3"/>
  <c r="K59" i="3"/>
  <c r="K56" i="3"/>
  <c r="K58" i="3"/>
  <c r="K55" i="3"/>
  <c r="K52" i="3"/>
  <c r="K48" i="3"/>
  <c r="K45" i="3"/>
  <c r="K44" i="3"/>
  <c r="K42" i="3"/>
  <c r="K75" i="3"/>
  <c r="K74" i="3"/>
  <c r="K73" i="3"/>
  <c r="K72" i="3"/>
  <c r="K71" i="3"/>
  <c r="J11" i="3"/>
  <c r="R60" i="13" l="1"/>
  <c r="P58" i="13"/>
  <c r="R58" i="13" s="1"/>
  <c r="R19" i="13"/>
  <c r="L18" i="3"/>
  <c r="K18" i="3"/>
  <c r="K19" i="3"/>
  <c r="G11" i="3"/>
  <c r="H11" i="3"/>
  <c r="I11" i="3"/>
  <c r="L15" i="1"/>
  <c r="L14" i="1"/>
  <c r="K15" i="1"/>
  <c r="C16" i="8" l="1"/>
  <c r="D16" i="8"/>
  <c r="E16" i="8"/>
  <c r="F16" i="8"/>
  <c r="F6" i="8"/>
  <c r="C6" i="8"/>
  <c r="H24" i="8"/>
  <c r="G24" i="8"/>
  <c r="H23" i="8"/>
  <c r="G23" i="8"/>
  <c r="H14" i="8"/>
  <c r="G14" i="8"/>
  <c r="H13" i="8"/>
  <c r="G13" i="8"/>
  <c r="J32" i="3"/>
  <c r="L24" i="1"/>
  <c r="L68" i="3"/>
  <c r="K61" i="3"/>
  <c r="K57" i="3"/>
  <c r="K51" i="3"/>
  <c r="K50" i="3"/>
  <c r="K49" i="3"/>
  <c r="K47" i="3"/>
  <c r="K46" i="3"/>
  <c r="G33" i="3"/>
  <c r="H13" i="1"/>
  <c r="H26" i="8"/>
  <c r="G26" i="8"/>
  <c r="H22" i="8"/>
  <c r="G22" i="8"/>
  <c r="H21" i="8"/>
  <c r="G21" i="8"/>
  <c r="H20" i="8"/>
  <c r="G20" i="8"/>
  <c r="H19" i="8"/>
  <c r="G19" i="8"/>
  <c r="H18" i="8"/>
  <c r="G18" i="8"/>
  <c r="H17" i="8"/>
  <c r="G17" i="8"/>
  <c r="H12" i="8"/>
  <c r="G12" i="8"/>
  <c r="H11" i="8"/>
  <c r="G11" i="8"/>
  <c r="H10" i="8"/>
  <c r="G10" i="8"/>
  <c r="H9" i="8"/>
  <c r="G9" i="8"/>
  <c r="H8" i="8"/>
  <c r="G8" i="8"/>
  <c r="H7" i="8"/>
  <c r="G7" i="8"/>
  <c r="D6" i="8"/>
  <c r="E6" i="8"/>
  <c r="H8" i="11"/>
  <c r="G8" i="11"/>
  <c r="H7" i="11"/>
  <c r="G7" i="11"/>
  <c r="H6" i="11"/>
  <c r="G6" i="11"/>
  <c r="H33" i="3" l="1"/>
  <c r="H32" i="3" s="1"/>
  <c r="K25" i="1"/>
  <c r="K24" i="1"/>
  <c r="I33" i="3"/>
  <c r="I32" i="3" s="1"/>
  <c r="L71" i="3"/>
  <c r="L41" i="3"/>
  <c r="L34" i="3"/>
  <c r="K70" i="3"/>
  <c r="K69" i="3"/>
  <c r="K68" i="3"/>
  <c r="K66" i="3"/>
  <c r="K62" i="3"/>
  <c r="K60" i="3"/>
  <c r="K54" i="3"/>
  <c r="K53" i="3"/>
  <c r="K41" i="3"/>
  <c r="K40" i="3"/>
  <c r="K39" i="3"/>
  <c r="K38" i="3"/>
  <c r="K37" i="3"/>
  <c r="K36" i="3"/>
  <c r="K35" i="3"/>
  <c r="K34" i="3"/>
  <c r="K33" i="3"/>
  <c r="G32" i="3"/>
  <c r="K23" i="3"/>
  <c r="K17" i="3"/>
  <c r="K16" i="3"/>
  <c r="K14" i="3"/>
  <c r="K13" i="3"/>
  <c r="L21" i="3"/>
  <c r="L15" i="3"/>
  <c r="L12" i="3"/>
  <c r="K21" i="3"/>
  <c r="K15" i="3"/>
  <c r="K12" i="3"/>
  <c r="L10" i="3"/>
  <c r="K10" i="3"/>
  <c r="G16" i="8" l="1"/>
  <c r="H16" i="8"/>
  <c r="H6" i="8"/>
  <c r="G6" i="8"/>
  <c r="K32" i="3"/>
  <c r="L33" i="3"/>
  <c r="L32" i="3"/>
  <c r="K11" i="3"/>
  <c r="L11" i="3"/>
  <c r="K22" i="3"/>
  <c r="L11" i="1"/>
  <c r="I13" i="1"/>
  <c r="I16" i="1" s="1"/>
  <c r="K14" i="1"/>
  <c r="L10" i="1"/>
  <c r="K10" i="1"/>
  <c r="J13" i="1"/>
  <c r="G13" i="1"/>
  <c r="G16" i="1" s="1"/>
  <c r="K13" i="1" l="1"/>
  <c r="L13" i="1"/>
  <c r="J16" i="1"/>
  <c r="L16" i="1" s="1"/>
</calcChain>
</file>

<file path=xl/sharedStrings.xml><?xml version="1.0" encoding="utf-8"?>
<sst xmlns="http://schemas.openxmlformats.org/spreadsheetml/2006/main" count="480" uniqueCount="233">
  <si>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</si>
  <si>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</si>
  <si>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</si>
  <si>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</si>
  <si>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</si>
  <si>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</si>
  <si>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</si>
  <si>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</si>
  <si>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</si>
  <si>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</si>
  <si>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</si>
  <si>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</si>
  <si>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</si>
  <si>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</si>
  <si>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</si>
  <si>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</si>
  <si>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</si>
  <si>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</si>
  <si>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</si>
  <si>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</si>
  <si>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</si>
  <si>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</si>
  <si>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….</t>
  </si>
  <si>
    <t>Plaće (Bruto)</t>
  </si>
  <si>
    <t>Plaće za redovan rad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</si>
  <si>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</si>
  <si>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</si>
  <si>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</si>
  <si>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</si>
  <si>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</si>
  <si>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</si>
  <si>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</si>
  <si>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</si>
  <si>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</si>
  <si>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</si>
  <si>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</si>
  <si>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</si>
  <si>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</si>
  <si>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</si>
  <si>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</si>
  <si>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</si>
  <si>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</si>
  <si>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</si>
  <si>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</si>
  <si>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</si>
  <si>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</si>
  <si>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</si>
  <si>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</si>
  <si>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</si>
  <si>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</si>
  <si>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</si>
  <si>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</si>
  <si>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</si>
  <si>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</si>
  <si>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</si>
  <si>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</si>
  <si>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</si>
  <si>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</si>
  <si>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</si>
  <si>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</si>
  <si>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</si>
  <si>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</si>
  <si>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</si>
  <si>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</si>
  <si>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</si>
  <si>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</si>
  <si>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</si>
  <si>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</si>
  <si>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NAZIV IZVORA FINANCIRANJA AA</t>
  </si>
  <si>
    <t>NAZIV IZVORA FINANCIRANJA AB</t>
  </si>
  <si>
    <t xml:space="preserve">BROJČANA OZNAKA Skupine ekonomske klasifikacije (rashod/izdatak) </t>
  </si>
  <si>
    <t>NAZIV SKUPINE (RASHODA/IZDATKA)</t>
  </si>
  <si>
    <t>NAZIV ODJELJKA (RASHODA/IZDATKA)</t>
  </si>
  <si>
    <t>BROJČANA OZNAKA GLAVE W</t>
  </si>
  <si>
    <t>NAZIV GLAVE W</t>
  </si>
  <si>
    <t xml:space="preserve">BROJČANA OZNAKA PRORAČUNSKOG KORISNIKA </t>
  </si>
  <si>
    <t xml:space="preserve">NAZIV PRORAČUNSKOG KORISNIKA </t>
  </si>
  <si>
    <t xml:space="preserve">BROJČANA OZNAKA IZVORA FINANCIRANJA AA </t>
  </si>
  <si>
    <t>BROJČANA OZNAKA IZVORA FINANCIRANJA  AB</t>
  </si>
  <si>
    <t>BROJČANA OZNAKA PROGRAMA Y</t>
  </si>
  <si>
    <t>NAZIV AKTIVNOSTI Z</t>
  </si>
  <si>
    <t>BROJČANA OZNAKA AKTIVNOSTI/PROJEKTA Z</t>
  </si>
  <si>
    <t>NAZIV PROGRAMA Y</t>
  </si>
  <si>
    <t>BROJČANA OZNAKA PROGRAMA D</t>
  </si>
  <si>
    <t>NAZIV PROGRAMA D</t>
  </si>
  <si>
    <t xml:space="preserve">BROJČANA OZNAKA  Odjeljka ekonomske klasifikacije (rashod/izdatak) </t>
  </si>
  <si>
    <t>SAŽETAK  RAČUNA PRIHODA I RASHODA I  RAČUNA FINANCIRANJA  može sadržavati i dodatne podatke.</t>
  </si>
  <si>
    <t xml:space="preserve">OSTVARENJE/IZVRŠENJE 
1.-12.2022. </t>
  </si>
  <si>
    <t xml:space="preserve">OSTVARENJE/IZVRŠENJE 
1.-12.2023. </t>
  </si>
  <si>
    <t xml:space="preserve">** AKO Opći i Posebni dio godišnjeg izvještaja ne sadrži "TEKUĆI PLAN 2023.", "INDEKS"("OSTVARENJE/IZVRŠENJE 1.-12.2023."/"TEKUĆI PLAN 2023.") iskazuje se kao "OSTVARENJE/IZVRŠENJE 1.-12.2023."/"IZVORNI PLAN 2023." ODNOSNO "REBALANS 2023." </t>
  </si>
  <si>
    <t xml:space="preserve"> IZVRŠENJE 
1.-12.2023. </t>
  </si>
  <si>
    <t xml:space="preserve">IZVRŠENJE 
1.-12.2022. </t>
  </si>
  <si>
    <t xml:space="preserve">IZVRŠENJE 
1.-12.2023. </t>
  </si>
  <si>
    <t>Napomena:  Iznosi u stupcu "OSTVARENJE/IZVRŠENJE 1.-12. 2022." preračunavaju se iz kuna u eure prema fiksnom tečaju konverzije (1 EUR=7,53450 kuna) i po pravilima za preračunavanje i zaokruživanje.</t>
  </si>
  <si>
    <t>Tekuće pomoći PK iz proračuna koji nije nadležan</t>
  </si>
  <si>
    <t>Pomoći PK iz proračuna koji im nije nadležan</t>
  </si>
  <si>
    <t>Prihodi po posebnim propisima</t>
  </si>
  <si>
    <t>Prihodi od upravnih i admin pristojba, pristojbi po posebnim propisima i naknada</t>
  </si>
  <si>
    <t>Ostali nespomenuti prihodi</t>
  </si>
  <si>
    <t>Ostali prihodi</t>
  </si>
  <si>
    <t>Kazne, mjere i ostali prihodi</t>
  </si>
  <si>
    <t>Prihodi od nadležnog proračuna</t>
  </si>
  <si>
    <t>Ostali rashodi za zaposlene</t>
  </si>
  <si>
    <t>Doprinosi na plaće</t>
  </si>
  <si>
    <t>Doprinosi na obvezno zdravstveno osiguranje</t>
  </si>
  <si>
    <t>Rashodi za usluge</t>
  </si>
  <si>
    <t>Usluge telefona pošte i prijevoza</t>
  </si>
  <si>
    <t>Računalne usluge</t>
  </si>
  <si>
    <t>Ostali nespomenuti rashodi poslovanja</t>
  </si>
  <si>
    <t>Rashodi za nabavu proizvedene dugotrajne imovine</t>
  </si>
  <si>
    <t>Financijski rashodi</t>
  </si>
  <si>
    <t>Ostali financijski rashodi</t>
  </si>
  <si>
    <t>Bankarsske usluge i usluge platnog prometa</t>
  </si>
  <si>
    <t>48 Članarine</t>
  </si>
  <si>
    <t>5 Pomoći</t>
  </si>
  <si>
    <t>511 Pomoći iz državnog proračuna</t>
  </si>
  <si>
    <t>4 Prihodi za posebne namjene</t>
  </si>
  <si>
    <t>9 Višak prihoda</t>
  </si>
  <si>
    <t>Prihodi iz nadležnog proračuna</t>
  </si>
  <si>
    <t>Prihodi od nadležnog proračuna za rashode poslovanj</t>
  </si>
  <si>
    <t>Prihodi od nadležnog proračuna za nefinanc.imovinu</t>
  </si>
  <si>
    <t>Rashodi za materijal i energiju</t>
  </si>
  <si>
    <t>Uredski i ostali materijalni rashodi</t>
  </si>
  <si>
    <t>Energija</t>
  </si>
  <si>
    <t>Materijal i dijelovi za investicijsko održavanje</t>
  </si>
  <si>
    <t>Sitni inventar</t>
  </si>
  <si>
    <t>Komunalne usluge</t>
  </si>
  <si>
    <t>Ostale usluge</t>
  </si>
  <si>
    <t>Pristojbe i naknade</t>
  </si>
  <si>
    <t>Postrojenja i oprema</t>
  </si>
  <si>
    <t>47 Sufinanciranje cijene usluga</t>
  </si>
  <si>
    <t xml:space="preserve">DJEČJI VRTIĆ "KOMIŽA"                                                                                                                                                                                                                                                                                                                   IZVJEŠTAJ O IZVRŠENJU FINANCIJSKOG PLANA PRORAČUNSKOG KORISNIKA JEDINICE LOKALNE I PODRUČNE (REGIONALNE) SAMOUPRAVE ZA  2023. </t>
  </si>
  <si>
    <t>6 Donacije</t>
  </si>
  <si>
    <t>61 Tuzemne donacije</t>
  </si>
  <si>
    <t>DJEČJI VRTIĆ "KOMIŽA"</t>
  </si>
  <si>
    <t>DJEČJI VRTIĆ" KOMIŽA"</t>
  </si>
  <si>
    <t xml:space="preserve">09 Obrazovanje </t>
  </si>
  <si>
    <t>091 Predškolski odgoj i osnovno obrazovanje</t>
  </si>
  <si>
    <t>Donacije</t>
  </si>
  <si>
    <t>Tekuće donacije</t>
  </si>
  <si>
    <t>Donacije od pravnih i fizičkih osoba izvan općeg proračuna</t>
  </si>
  <si>
    <t>Uredska oprema i namještaj</t>
  </si>
  <si>
    <t>Uređaji strojevi i oprema za ostale namjene</t>
  </si>
  <si>
    <t>Naknada troškova zaposlenih</t>
  </si>
  <si>
    <t>Službena putovanja</t>
  </si>
  <si>
    <t>Naknada za prijevoz</t>
  </si>
  <si>
    <t>Stručno usavršavanje zaposlenika</t>
  </si>
  <si>
    <t>Matrijal i sirovine</t>
  </si>
  <si>
    <t>Službena radna odjeća i obuća</t>
  </si>
  <si>
    <t>Usluge telkućeg i investicijskog održavanja</t>
  </si>
  <si>
    <t>Usluge promiđbe i informiranja</t>
  </si>
  <si>
    <t>Zdravstvene i vet.usluge</t>
  </si>
  <si>
    <t>Zakupnine i najamnine</t>
  </si>
  <si>
    <t>Naknade za rad predstavničkih tijela</t>
  </si>
  <si>
    <t>Premije osiguranja</t>
  </si>
  <si>
    <t>Reprezentacija</t>
  </si>
  <si>
    <t>Rashodi/izdaci po proračunskim klasifikacijama za 2023.god.raspoređuju se:</t>
  </si>
  <si>
    <t xml:space="preserve"> Za razdoblje od 01.01.2023. do 31.12.2023.</t>
  </si>
  <si>
    <t>Sveukupno rashodi:</t>
  </si>
  <si>
    <t>Vrsta rashoda i 
izdataka</t>
  </si>
  <si>
    <t>Klasifikacija</t>
  </si>
  <si>
    <t>Izvorni plan ili
rebalans 2023.*</t>
  </si>
  <si>
    <t>Tekući plan 
2023.*</t>
  </si>
  <si>
    <t>Ostvarenje
1.-12.2023.</t>
  </si>
  <si>
    <t>Konto</t>
  </si>
  <si>
    <t>Indeks</t>
  </si>
  <si>
    <t xml:space="preserve">        1</t>
  </si>
  <si>
    <t xml:space="preserve">          2</t>
  </si>
  <si>
    <t xml:space="preserve">              3</t>
  </si>
  <si>
    <t>4=3/2*100</t>
  </si>
  <si>
    <t>Razdjel: 002, DJEČJI VRTIĆ "KOMIŽA"</t>
  </si>
  <si>
    <t>269.199,00</t>
  </si>
  <si>
    <t>Glava: 01, DJEČJI VRTIĆ "KOMIŽA"</t>
  </si>
  <si>
    <t>11,Opći prihodi i primici
47,Sufinanciranje cijene usluge
511,Pomoći iz državnog proračuna
61,Tuzemne donacije
947,Višak prihoda od sufinanciranja cijene usluga</t>
  </si>
  <si>
    <t>230.079,00
34.645,00
3.000,00
500,00
975,00</t>
  </si>
  <si>
    <t>187.601,32
32.886,69
1.987,67
414,74</t>
  </si>
  <si>
    <t>81,54
94,92
66,23
0,00
0,00</t>
  </si>
  <si>
    <t>Program: 1018, Predškolski odgoj i obrazovanje</t>
  </si>
  <si>
    <t>Aktivnost: A101801, Odgojno, administrativno i tehničko osoblje</t>
  </si>
  <si>
    <t>Izvor financiranja: 11, Opći prihodi i primici</t>
  </si>
  <si>
    <t>218.134,00</t>
  </si>
  <si>
    <t>3</t>
  </si>
  <si>
    <t>0911</t>
  </si>
  <si>
    <t>213.816,00</t>
  </si>
  <si>
    <t>Doprinosi za obvezno zdravstveno osiguranje</t>
  </si>
  <si>
    <t>Naknade troškova zaposlenima</t>
  </si>
  <si>
    <t>4.318,00</t>
  </si>
  <si>
    <t>Pomoći dane u inozemstvo i unutar općeg proračuna</t>
  </si>
  <si>
    <t>Prijenosi proračunskim korisnicima iz nadležnog proračuna za financiranje redovne djelatnosti</t>
  </si>
  <si>
    <t>Izvor financiranja: 47, Sufinanciranje cijene usluge</t>
  </si>
  <si>
    <t>1.398,00</t>
  </si>
  <si>
    <t>32</t>
  </si>
  <si>
    <t>Stručno usavršavanje zaposlenih</t>
  </si>
  <si>
    <t>Aktivnost: A101802, Redovna djelatnost dječjeg vrtića</t>
  </si>
  <si>
    <t>10.087,00</t>
  </si>
  <si>
    <t>322</t>
  </si>
  <si>
    <t>Uredski materijal i ostali materijalni rashodi</t>
  </si>
  <si>
    <t>Usluge tekućeg i investicijskog održavanja postrojenja</t>
  </si>
  <si>
    <t>Ostali rashodi poslovanja</t>
  </si>
  <si>
    <t>Naknade za rad upravnog vijeća</t>
  </si>
  <si>
    <t xml:space="preserve">Premije osiguranja </t>
  </si>
  <si>
    <t>33.114,00</t>
  </si>
  <si>
    <t>32.616,00</t>
  </si>
  <si>
    <t>Materijal i sirovine</t>
  </si>
  <si>
    <t>Materijal i dijelovi za investicijsko održavane</t>
  </si>
  <si>
    <t>Sitni inventar i auto gume</t>
  </si>
  <si>
    <t>Službena, radna i zaštitna odjeća i obuća</t>
  </si>
  <si>
    <t>Usluge telefona, pošte i prijevoza</t>
  </si>
  <si>
    <t>Zdravstvene i veterinarske usluge</t>
  </si>
  <si>
    <t>Ostali nespomenuti rashodi</t>
  </si>
  <si>
    <t>34</t>
  </si>
  <si>
    <t>498,00</t>
  </si>
  <si>
    <t>343</t>
  </si>
  <si>
    <t>Bankarske usluge i platnog prometa</t>
  </si>
  <si>
    <t>Izvor financiranja: 511, Pomoći iz državnog proračuna</t>
  </si>
  <si>
    <t>3.000,00</t>
  </si>
  <si>
    <t>Izvor financiranja: 947, Višak prihoda od sufinanciranja cijene usluga</t>
  </si>
  <si>
    <t>975,00</t>
  </si>
  <si>
    <t>Aktivnost: A101803, Obilježavanje dana Sv. Nikole</t>
  </si>
  <si>
    <t>663,00</t>
  </si>
  <si>
    <t>329</t>
  </si>
  <si>
    <t>Izvor financiranja: 61, Tuzemne donacije</t>
  </si>
  <si>
    <t>500,00</t>
  </si>
  <si>
    <t>Kapitalni projekt: K101801, Nabava uredskog namještaja, opreme i uređaja</t>
  </si>
  <si>
    <t>1.195,00</t>
  </si>
  <si>
    <t>4</t>
  </si>
  <si>
    <t>42</t>
  </si>
  <si>
    <t>422</t>
  </si>
  <si>
    <t>Perač podova</t>
  </si>
  <si>
    <t>133,00</t>
  </si>
  <si>
    <t>U Komiži, 29.03.2024.g</t>
  </si>
  <si>
    <t>ravnateljica</t>
  </si>
  <si>
    <t>Ana Žitko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</si>
</sst>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10"/>
      <color indexed="8"/>
      <name val="Arial"/>
      <charset val="1"/>
    </font>
    <font>
      <b/>
      <sz val="11"/>
      <color indexed="10"/>
      <name val="ARIAL"/>
      <charset val="1"/>
    </font>
    <font>
      <b/>
      <sz val="10"/>
      <color indexed="10"/>
      <name val="ARIAL"/>
      <charset val="1"/>
    </font>
    <font>
      <i/>
      <sz val="10"/>
      <color indexed="8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1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>
      <alignment vertical="top"/>
    </xf>
  </cellStyleXfs>
  <cellXfs count="161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2" fontId="0" fillId="0" borderId="3" xfId="0" applyNumberFormat="1" applyBorder="1"/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2" fontId="1" fillId="0" borderId="3" xfId="0" applyNumberFormat="1" applyFont="1" applyBorder="1"/>
    <xf numFmtId="3" fontId="6" fillId="2" borderId="3" xfId="0" applyNumberFormat="1" applyFont="1" applyFill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164" fontId="6" fillId="3" borderId="3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top"/>
    </xf>
    <xf numFmtId="0" fontId="20" fillId="0" borderId="0" xfId="1">
      <alignment vertical="top"/>
    </xf>
    <xf numFmtId="0" fontId="20" fillId="0" borderId="0" xfId="1" applyAlignment="1">
      <alignment horizontal="center" vertical="top"/>
    </xf>
    <xf numFmtId="0" fontId="22" fillId="0" borderId="0" xfId="1" applyFont="1" applyAlignment="1">
      <alignment horizontal="left" vertical="top" wrapText="1" readingOrder="1"/>
    </xf>
    <xf numFmtId="4" fontId="22" fillId="0" borderId="0" xfId="1" applyNumberFormat="1" applyFont="1" applyAlignment="1">
      <alignment horizontal="right" vertical="top"/>
    </xf>
    <xf numFmtId="0" fontId="22" fillId="0" borderId="0" xfId="1" applyFont="1" applyAlignment="1">
      <alignment horizontal="center" vertical="top" wrapText="1" readingOrder="1"/>
    </xf>
    <xf numFmtId="0" fontId="22" fillId="0" borderId="0" xfId="1" applyFont="1" applyAlignment="1">
      <alignment horizontal="right" vertical="top" wrapText="1" readingOrder="1"/>
    </xf>
    <xf numFmtId="0" fontId="22" fillId="0" borderId="0" xfId="1" applyFont="1" applyAlignment="1">
      <alignment horizontal="center" vertical="top" wrapText="1" readingOrder="1"/>
    </xf>
    <xf numFmtId="0" fontId="22" fillId="0" borderId="0" xfId="1" applyFont="1" applyAlignment="1">
      <alignment horizontal="left" vertical="top"/>
    </xf>
    <xf numFmtId="0" fontId="20" fillId="4" borderId="0" xfId="1" applyFill="1">
      <alignment vertical="top"/>
    </xf>
    <xf numFmtId="0" fontId="23" fillId="4" borderId="0" xfId="1" applyFont="1" applyFill="1" applyAlignment="1">
      <alignment horizontal="left" vertical="top" wrapText="1"/>
    </xf>
    <xf numFmtId="4" fontId="24" fillId="4" borderId="0" xfId="1" applyNumberFormat="1" applyFont="1" applyFill="1" applyAlignment="1">
      <alignment horizontal="right" vertical="top"/>
    </xf>
    <xf numFmtId="0" fontId="24" fillId="4" borderId="0" xfId="1" applyFont="1" applyFill="1" applyAlignment="1">
      <alignment horizontal="right" vertical="top"/>
    </xf>
    <xf numFmtId="2" fontId="24" fillId="4" borderId="0" xfId="1" applyNumberFormat="1" applyFont="1" applyFill="1" applyAlignment="1">
      <alignment horizontal="right" vertical="top"/>
    </xf>
    <xf numFmtId="0" fontId="20" fillId="5" borderId="0" xfId="1" applyFill="1">
      <alignment vertical="top"/>
    </xf>
    <xf numFmtId="0" fontId="23" fillId="5" borderId="0" xfId="1" applyFont="1" applyFill="1" applyAlignment="1">
      <alignment horizontal="left" vertical="top" wrapText="1"/>
    </xf>
    <xf numFmtId="4" fontId="24" fillId="5" borderId="0" xfId="1" applyNumberFormat="1" applyFont="1" applyFill="1" applyAlignment="1">
      <alignment horizontal="right" vertical="top"/>
    </xf>
    <xf numFmtId="2" fontId="24" fillId="5" borderId="0" xfId="1" applyNumberFormat="1" applyFont="1" applyFill="1" applyAlignment="1">
      <alignment horizontal="right" vertical="top"/>
    </xf>
    <xf numFmtId="0" fontId="20" fillId="6" borderId="0" xfId="1" applyFill="1">
      <alignment vertical="top"/>
    </xf>
    <xf numFmtId="0" fontId="25" fillId="6" borderId="0" xfId="1" applyFont="1" applyFill="1" applyAlignment="1">
      <alignment horizontal="left" vertical="top" wrapText="1" readingOrder="1"/>
    </xf>
    <xf numFmtId="0" fontId="25" fillId="6" borderId="0" xfId="1" applyFont="1" applyFill="1" applyAlignment="1">
      <alignment horizontal="right" vertical="top" wrapText="1" readingOrder="1"/>
    </xf>
    <xf numFmtId="2" fontId="20" fillId="6" borderId="0" xfId="1" applyNumberFormat="1" applyFill="1">
      <alignment vertical="top"/>
    </xf>
    <xf numFmtId="0" fontId="23" fillId="7" borderId="0" xfId="1" applyFont="1" applyFill="1" applyAlignment="1">
      <alignment horizontal="left" vertical="top" wrapText="1"/>
    </xf>
    <xf numFmtId="0" fontId="20" fillId="7" borderId="0" xfId="1" applyFill="1">
      <alignment vertical="top"/>
    </xf>
    <xf numFmtId="4" fontId="24" fillId="7" borderId="0" xfId="1" applyNumberFormat="1" applyFont="1" applyFill="1" applyAlignment="1">
      <alignment horizontal="right" vertical="top"/>
    </xf>
    <xf numFmtId="0" fontId="24" fillId="7" borderId="0" xfId="1" applyFont="1" applyFill="1" applyAlignment="1">
      <alignment horizontal="right" vertical="top"/>
    </xf>
    <xf numFmtId="2" fontId="24" fillId="7" borderId="0" xfId="1" applyNumberFormat="1" applyFont="1" applyFill="1" applyAlignment="1">
      <alignment horizontal="right" vertical="top"/>
    </xf>
    <xf numFmtId="4" fontId="20" fillId="7" borderId="0" xfId="1" applyNumberFormat="1" applyFill="1">
      <alignment vertical="top"/>
    </xf>
    <xf numFmtId="0" fontId="22" fillId="8" borderId="0" xfId="1" applyFont="1" applyFill="1" applyAlignment="1">
      <alignment horizontal="left" vertical="top" wrapText="1"/>
    </xf>
    <xf numFmtId="0" fontId="20" fillId="8" borderId="0" xfId="1" applyFill="1">
      <alignment vertical="top"/>
    </xf>
    <xf numFmtId="4" fontId="22" fillId="8" borderId="0" xfId="1" applyNumberFormat="1" applyFont="1" applyFill="1" applyAlignment="1">
      <alignment horizontal="right" vertical="top"/>
    </xf>
    <xf numFmtId="2" fontId="22" fillId="8" borderId="0" xfId="1" applyNumberFormat="1" applyFont="1" applyFill="1" applyAlignment="1">
      <alignment horizontal="right" vertical="top"/>
    </xf>
    <xf numFmtId="2" fontId="20" fillId="8" borderId="0" xfId="1" applyNumberFormat="1" applyFill="1">
      <alignment vertical="top"/>
    </xf>
    <xf numFmtId="0" fontId="20" fillId="0" borderId="0" xfId="1" applyAlignment="1">
      <alignment horizontal="left" vertical="top" wrapText="1"/>
    </xf>
    <xf numFmtId="4" fontId="20" fillId="0" borderId="0" xfId="1" applyNumberFormat="1" applyAlignment="1">
      <alignment horizontal="right" vertical="top"/>
    </xf>
    <xf numFmtId="0" fontId="20" fillId="0" borderId="0" xfId="1" applyAlignment="1">
      <alignment horizontal="right" vertical="top"/>
    </xf>
    <xf numFmtId="2" fontId="20" fillId="0" borderId="0" xfId="1" applyNumberFormat="1" applyAlignment="1">
      <alignment horizontal="right" vertical="top"/>
    </xf>
    <xf numFmtId="0" fontId="20" fillId="6" borderId="0" xfId="1" applyFill="1" applyAlignment="1">
      <alignment horizontal="left" vertical="top"/>
    </xf>
    <xf numFmtId="0" fontId="20" fillId="6" borderId="0" xfId="1" applyFill="1" applyAlignment="1">
      <alignment horizontal="left" vertical="top" wrapText="1"/>
    </xf>
    <xf numFmtId="0" fontId="20" fillId="6" borderId="0" xfId="1" applyFill="1" applyAlignment="1">
      <alignment horizontal="center" vertical="top" wrapText="1"/>
    </xf>
    <xf numFmtId="4" fontId="20" fillId="6" borderId="0" xfId="1" applyNumberFormat="1" applyFill="1" applyAlignment="1">
      <alignment horizontal="right" vertical="top"/>
    </xf>
    <xf numFmtId="0" fontId="20" fillId="6" borderId="0" xfId="1" applyFill="1" applyAlignment="1">
      <alignment horizontal="right" vertical="top"/>
    </xf>
    <xf numFmtId="2" fontId="20" fillId="6" borderId="0" xfId="1" applyNumberFormat="1" applyFill="1" applyAlignment="1">
      <alignment horizontal="right" vertical="top"/>
    </xf>
    <xf numFmtId="0" fontId="20" fillId="0" borderId="0" xfId="1" applyAlignment="1">
      <alignment horizontal="left" vertical="top"/>
    </xf>
    <xf numFmtId="0" fontId="20" fillId="0" borderId="0" xfId="1" applyAlignment="1">
      <alignment horizontal="left" vertical="top" wrapText="1"/>
    </xf>
    <xf numFmtId="0" fontId="20" fillId="0" borderId="0" xfId="1" applyAlignment="1">
      <alignment horizontal="center" vertical="top" wrapText="1"/>
    </xf>
    <xf numFmtId="4" fontId="20" fillId="0" borderId="0" xfId="1" applyNumberFormat="1" applyAlignment="1">
      <alignment horizontal="right" vertical="top"/>
    </xf>
    <xf numFmtId="0" fontId="20" fillId="0" borderId="0" xfId="1" applyAlignment="1">
      <alignment horizontal="right" vertical="top"/>
    </xf>
    <xf numFmtId="0" fontId="20" fillId="0" borderId="0" xfId="1" applyAlignment="1">
      <alignment vertical="top" wrapText="1" readingOrder="1"/>
    </xf>
    <xf numFmtId="0" fontId="20" fillId="0" borderId="0" xfId="1" applyAlignment="1">
      <alignment horizontal="left" vertical="top"/>
    </xf>
    <xf numFmtId="0" fontId="20" fillId="0" borderId="0" xfId="1" applyAlignment="1">
      <alignment horizontal="center" vertical="top" wrapText="1"/>
    </xf>
    <xf numFmtId="0" fontId="20" fillId="0" borderId="0" xfId="1" applyAlignment="1">
      <alignment horizontal="left" vertical="top" wrapText="1" readingOrder="1"/>
    </xf>
    <xf numFmtId="4" fontId="20" fillId="0" borderId="0" xfId="1" applyNumberFormat="1">
      <alignment vertical="top"/>
    </xf>
    <xf numFmtId="4" fontId="9" fillId="0" borderId="0" xfId="1" applyNumberFormat="1" applyFont="1" applyAlignment="1">
      <alignment horizontal="right" vertical="top"/>
    </xf>
    <xf numFmtId="0" fontId="3" fillId="0" borderId="0" xfId="1" applyFont="1" applyAlignment="1">
      <alignment horizontal="left" vertical="top"/>
    </xf>
    <xf numFmtId="0" fontId="3" fillId="0" borderId="0" xfId="1" applyFont="1">
      <alignment vertical="top"/>
    </xf>
    <xf numFmtId="165" fontId="22" fillId="8" borderId="0" xfId="1" applyNumberFormat="1" applyFont="1" applyFill="1" applyAlignment="1">
      <alignment horizontal="right" vertical="top"/>
    </xf>
    <xf numFmtId="0" fontId="22" fillId="0" borderId="0" xfId="1" applyFont="1" applyAlignment="1">
      <alignment horizontal="left" vertical="top" wrapText="1" readingOrder="1"/>
    </xf>
    <xf numFmtId="0" fontId="22" fillId="0" borderId="0" xfId="1" applyFont="1" applyAlignment="1">
      <alignment horizontal="right" vertical="top" wrapText="1" readingOrder="1"/>
    </xf>
    <xf numFmtId="2" fontId="20" fillId="0" borderId="0" xfId="1" applyNumberFormat="1">
      <alignment vertical="top"/>
    </xf>
  </cellXfs>
  <cellStyles count="2">
    <cellStyle name="Normalno" xfId="0" builtinId="0"/>
    <cellStyle name="Normalno 2" xfId="1" xr:uid="{8E12252A-0B26-4391-9A7A-32BEF5D930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abSelected="1" topLeftCell="A7" workbookViewId="0">
      <selection activeCell="H23" sqref="H23"/>
    </sheetView>
  </sheetViews>
  <sheetFormatPr defaultRowHeight="14.4" x14ac:dyDescent="0.3"/>
  <cols>
    <col min="6" max="10" width="25.33203125" customWidth="1"/>
    <col min="11" max="12" width="15.6640625" customWidth="1"/>
  </cols>
  <sheetData>
    <row r="1" spans="2:12" ht="42" customHeight="1" x14ac:dyDescent="0.3">
      <c r="B1" s="62" t="s">
        <v>131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2:12" ht="18" customHeight="1" x14ac:dyDescent="0.3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3">
      <c r="B3" s="62" t="s">
        <v>11</v>
      </c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2:12" ht="36" customHeight="1" x14ac:dyDescent="0.3">
      <c r="B4" s="81"/>
      <c r="C4" s="81"/>
      <c r="D4" s="81"/>
      <c r="E4" s="2"/>
      <c r="F4" s="2"/>
      <c r="G4" s="2"/>
      <c r="H4" s="2"/>
      <c r="I4" s="2"/>
      <c r="J4" s="3"/>
      <c r="K4" s="3"/>
    </row>
    <row r="5" spans="2:12" ht="18" customHeight="1" x14ac:dyDescent="0.3">
      <c r="B5" s="62" t="s">
        <v>56</v>
      </c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2:12" ht="18" customHeight="1" x14ac:dyDescent="0.3">
      <c r="B6" s="37"/>
      <c r="C6" s="39"/>
      <c r="D6" s="39"/>
      <c r="E6" s="39"/>
      <c r="F6" s="39"/>
      <c r="G6" s="39"/>
      <c r="H6" s="39"/>
      <c r="I6" s="39"/>
      <c r="J6" s="39"/>
      <c r="K6" s="39"/>
    </row>
    <row r="7" spans="2:12" x14ac:dyDescent="0.3">
      <c r="B7" s="75" t="s">
        <v>57</v>
      </c>
      <c r="C7" s="75"/>
      <c r="D7" s="75"/>
      <c r="E7" s="75"/>
      <c r="F7" s="75"/>
      <c r="G7" s="4"/>
      <c r="H7" s="4"/>
      <c r="I7" s="4"/>
      <c r="J7" s="4"/>
      <c r="K7" s="22"/>
    </row>
    <row r="8" spans="2:12" ht="26.4" x14ac:dyDescent="0.3">
      <c r="B8" s="76" t="s">
        <v>6</v>
      </c>
      <c r="C8" s="77"/>
      <c r="D8" s="77"/>
      <c r="E8" s="77"/>
      <c r="F8" s="78"/>
      <c r="G8" s="27" t="s">
        <v>87</v>
      </c>
      <c r="H8" s="1" t="s">
        <v>48</v>
      </c>
      <c r="I8" s="1" t="s">
        <v>45</v>
      </c>
      <c r="J8" s="27" t="s">
        <v>88</v>
      </c>
      <c r="K8" s="1" t="s">
        <v>16</v>
      </c>
      <c r="L8" s="1" t="s">
        <v>46</v>
      </c>
    </row>
    <row r="9" spans="2:12" s="30" customFormat="1" ht="10.199999999999999" x14ac:dyDescent="0.2">
      <c r="B9" s="69">
        <v>1</v>
      </c>
      <c r="C9" s="69"/>
      <c r="D9" s="69"/>
      <c r="E9" s="69"/>
      <c r="F9" s="70"/>
      <c r="G9" s="29">
        <v>2</v>
      </c>
      <c r="H9" s="28">
        <v>3</v>
      </c>
      <c r="I9" s="28">
        <v>4</v>
      </c>
      <c r="J9" s="28">
        <v>5</v>
      </c>
      <c r="K9" s="28" t="s">
        <v>18</v>
      </c>
      <c r="L9" s="28" t="s">
        <v>19</v>
      </c>
    </row>
    <row r="10" spans="2:12" x14ac:dyDescent="0.3">
      <c r="B10" s="71" t="s">
        <v>0</v>
      </c>
      <c r="C10" s="72"/>
      <c r="D10" s="72"/>
      <c r="E10" s="72"/>
      <c r="F10" s="73"/>
      <c r="G10" s="50">
        <v>170408</v>
      </c>
      <c r="H10" s="21">
        <v>268224</v>
      </c>
      <c r="I10" s="21">
        <v>268224</v>
      </c>
      <c r="J10" s="50">
        <v>225264.26</v>
      </c>
      <c r="K10" s="50">
        <f>J10/G10*100</f>
        <v>132.19112952443547</v>
      </c>
      <c r="L10" s="50">
        <f>J10/I10*100</f>
        <v>83.983633082796473</v>
      </c>
    </row>
    <row r="11" spans="2:12" x14ac:dyDescent="0.3">
      <c r="B11" s="74" t="s">
        <v>49</v>
      </c>
      <c r="C11" s="65"/>
      <c r="D11" s="65"/>
      <c r="E11" s="65"/>
      <c r="F11" s="67"/>
      <c r="G11" s="49">
        <v>170408</v>
      </c>
      <c r="H11" s="19">
        <v>268224</v>
      </c>
      <c r="I11" s="19">
        <v>268224</v>
      </c>
      <c r="J11" s="49">
        <v>225264.26</v>
      </c>
      <c r="K11" s="49">
        <v>120.52</v>
      </c>
      <c r="L11" s="49">
        <f>J11/I11*100</f>
        <v>83.983633082796473</v>
      </c>
    </row>
    <row r="12" spans="2:12" x14ac:dyDescent="0.3">
      <c r="B12" s="66" t="s">
        <v>54</v>
      </c>
      <c r="C12" s="67"/>
      <c r="D12" s="67"/>
      <c r="E12" s="67"/>
      <c r="F12" s="67"/>
      <c r="G12" s="19">
        <v>0</v>
      </c>
      <c r="H12" s="19">
        <v>0</v>
      </c>
      <c r="I12" s="19">
        <v>0</v>
      </c>
      <c r="J12" s="19">
        <v>0</v>
      </c>
      <c r="K12" s="49"/>
      <c r="L12" s="19"/>
    </row>
    <row r="13" spans="2:12" x14ac:dyDescent="0.3">
      <c r="B13" s="23" t="s">
        <v>1</v>
      </c>
      <c r="C13" s="38"/>
      <c r="D13" s="38"/>
      <c r="E13" s="38"/>
      <c r="F13" s="38"/>
      <c r="G13" s="50">
        <f>SUM(G14:G15)</f>
        <v>173622.14</v>
      </c>
      <c r="H13" s="21">
        <f>SUM(H14:H15)</f>
        <v>269199</v>
      </c>
      <c r="I13" s="21">
        <f>SUM(I14:I15)</f>
        <v>269199</v>
      </c>
      <c r="J13" s="50">
        <f>SUM(J14:J15)</f>
        <v>222890.42</v>
      </c>
      <c r="K13" s="50">
        <f>J13/G13*100</f>
        <v>128.37672660871476</v>
      </c>
      <c r="L13" s="50">
        <f>J13/I13*100</f>
        <v>82.797640407282344</v>
      </c>
    </row>
    <row r="14" spans="2:12" x14ac:dyDescent="0.3">
      <c r="B14" s="64" t="s">
        <v>50</v>
      </c>
      <c r="C14" s="65"/>
      <c r="D14" s="65"/>
      <c r="E14" s="65"/>
      <c r="F14" s="65"/>
      <c r="G14" s="49">
        <v>173041.98</v>
      </c>
      <c r="H14" s="19">
        <v>267871</v>
      </c>
      <c r="I14" s="19">
        <v>267871</v>
      </c>
      <c r="J14" s="49">
        <v>221627.92</v>
      </c>
      <c r="K14" s="60">
        <f t="shared" ref="K14" si="0">J14/G14*100</f>
        <v>128.07754511361924</v>
      </c>
      <c r="L14" s="60">
        <f t="shared" ref="L14:L15" si="1">J14/I14*100</f>
        <v>82.73680988236876</v>
      </c>
    </row>
    <row r="15" spans="2:12" x14ac:dyDescent="0.3">
      <c r="B15" s="66" t="s">
        <v>51</v>
      </c>
      <c r="C15" s="67"/>
      <c r="D15" s="67"/>
      <c r="E15" s="67"/>
      <c r="F15" s="67"/>
      <c r="G15" s="49">
        <v>580.16</v>
      </c>
      <c r="H15" s="19">
        <v>1328</v>
      </c>
      <c r="I15" s="19">
        <v>1328</v>
      </c>
      <c r="J15" s="49">
        <v>1262.5</v>
      </c>
      <c r="K15" s="60">
        <f>J15/G15*100</f>
        <v>217.61238279095423</v>
      </c>
      <c r="L15" s="60">
        <f t="shared" si="1"/>
        <v>95.067771084337352</v>
      </c>
    </row>
    <row r="16" spans="2:12" x14ac:dyDescent="0.3">
      <c r="B16" s="80" t="s">
        <v>60</v>
      </c>
      <c r="C16" s="72"/>
      <c r="D16" s="72"/>
      <c r="E16" s="72"/>
      <c r="F16" s="72"/>
      <c r="G16" s="50">
        <f>G10-G13</f>
        <v>-3214.140000000014</v>
      </c>
      <c r="H16" s="20">
        <v>-975</v>
      </c>
      <c r="I16" s="61">
        <f>I10-I13</f>
        <v>-975</v>
      </c>
      <c r="J16" s="50">
        <f>J10-J13</f>
        <v>2373.8399999999965</v>
      </c>
      <c r="K16" s="20"/>
      <c r="L16" s="20">
        <f>J16/I16*100</f>
        <v>-243.47076923076889</v>
      </c>
    </row>
    <row r="17" spans="1:43" ht="17.399999999999999" x14ac:dyDescent="0.3">
      <c r="B17" s="2"/>
      <c r="C17" s="17"/>
      <c r="D17" s="17"/>
      <c r="E17" s="17"/>
      <c r="F17" s="17"/>
      <c r="G17" s="17"/>
      <c r="H17" s="17"/>
      <c r="I17" s="18"/>
      <c r="J17" s="18"/>
      <c r="K17" s="18"/>
      <c r="L17" s="18"/>
    </row>
    <row r="18" spans="1:43" ht="18" customHeight="1" x14ac:dyDescent="0.3">
      <c r="B18" s="75" t="s">
        <v>61</v>
      </c>
      <c r="C18" s="75"/>
      <c r="D18" s="75"/>
      <c r="E18" s="75"/>
      <c r="F18" s="75"/>
      <c r="G18" s="17"/>
      <c r="H18" s="17"/>
      <c r="I18" s="18"/>
      <c r="J18" s="18"/>
      <c r="K18" s="18"/>
      <c r="L18" s="18"/>
    </row>
    <row r="19" spans="1:43" ht="26.4" x14ac:dyDescent="0.3">
      <c r="B19" s="76" t="s">
        <v>6</v>
      </c>
      <c r="C19" s="77"/>
      <c r="D19" s="77"/>
      <c r="E19" s="77"/>
      <c r="F19" s="78"/>
      <c r="G19" s="27" t="s">
        <v>87</v>
      </c>
      <c r="H19" s="1" t="s">
        <v>48</v>
      </c>
      <c r="I19" s="1" t="s">
        <v>45</v>
      </c>
      <c r="J19" s="27" t="s">
        <v>88</v>
      </c>
      <c r="K19" s="1" t="s">
        <v>16</v>
      </c>
      <c r="L19" s="1" t="s">
        <v>46</v>
      </c>
    </row>
    <row r="20" spans="1:43" s="30" customFormat="1" x14ac:dyDescent="0.3">
      <c r="B20" s="69">
        <v>1</v>
      </c>
      <c r="C20" s="69"/>
      <c r="D20" s="69"/>
      <c r="E20" s="69"/>
      <c r="F20" s="70"/>
      <c r="G20" s="29">
        <v>2</v>
      </c>
      <c r="H20" s="28">
        <v>3</v>
      </c>
      <c r="I20" s="28">
        <v>4</v>
      </c>
      <c r="J20" s="28">
        <v>5</v>
      </c>
      <c r="K20" s="28" t="s">
        <v>18</v>
      </c>
      <c r="L20" s="28" t="s">
        <v>19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3">
      <c r="A21" s="30"/>
      <c r="B21" s="74" t="s">
        <v>52</v>
      </c>
      <c r="C21" s="85"/>
      <c r="D21" s="85"/>
      <c r="E21" s="85"/>
      <c r="F21" s="86"/>
      <c r="G21" s="19">
        <v>0</v>
      </c>
      <c r="H21" s="19">
        <v>0</v>
      </c>
      <c r="I21" s="19">
        <v>0</v>
      </c>
      <c r="J21" s="19">
        <v>0</v>
      </c>
      <c r="K21" s="19"/>
      <c r="L21" s="19"/>
    </row>
    <row r="22" spans="1:43" x14ac:dyDescent="0.3">
      <c r="A22" s="30"/>
      <c r="B22" s="74" t="s">
        <v>53</v>
      </c>
      <c r="C22" s="65"/>
      <c r="D22" s="65"/>
      <c r="E22" s="65"/>
      <c r="F22" s="65"/>
      <c r="G22" s="19">
        <v>0</v>
      </c>
      <c r="H22" s="19">
        <v>0</v>
      </c>
      <c r="I22" s="19">
        <v>0</v>
      </c>
      <c r="J22" s="19">
        <v>0</v>
      </c>
      <c r="K22" s="19"/>
      <c r="L22" s="19"/>
    </row>
    <row r="23" spans="1:43" s="40" customFormat="1" ht="15" customHeight="1" x14ac:dyDescent="0.3">
      <c r="A23" s="30"/>
      <c r="B23" s="82" t="s">
        <v>55</v>
      </c>
      <c r="C23" s="83"/>
      <c r="D23" s="83"/>
      <c r="E23" s="83"/>
      <c r="F23" s="84"/>
      <c r="G23" s="21">
        <v>0</v>
      </c>
      <c r="H23" s="21">
        <v>5</v>
      </c>
      <c r="I23" s="21">
        <v>0</v>
      </c>
      <c r="J23" s="21">
        <v>0</v>
      </c>
      <c r="K23" s="21"/>
      <c r="L23" s="21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0" customFormat="1" ht="15" customHeight="1" x14ac:dyDescent="0.3">
      <c r="A24" s="30"/>
      <c r="B24" s="82" t="s">
        <v>62</v>
      </c>
      <c r="C24" s="83"/>
      <c r="D24" s="83"/>
      <c r="E24" s="83"/>
      <c r="F24" s="84"/>
      <c r="G24" s="50">
        <v>4188.82</v>
      </c>
      <c r="H24" s="21">
        <v>975</v>
      </c>
      <c r="I24" s="21">
        <v>975</v>
      </c>
      <c r="J24" s="50">
        <v>974.68</v>
      </c>
      <c r="K24" s="50">
        <f t="shared" ref="K24:K25" si="2">J24/G24*100</f>
        <v>23.268605478392484</v>
      </c>
      <c r="L24" s="21">
        <f t="shared" ref="L24" si="3">J24/I24*100</f>
        <v>99.967179487179479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3">
      <c r="A25" s="30"/>
      <c r="B25" s="80" t="s">
        <v>63</v>
      </c>
      <c r="C25" s="72"/>
      <c r="D25" s="72"/>
      <c r="E25" s="72"/>
      <c r="F25" s="72"/>
      <c r="G25" s="50">
        <v>974.68</v>
      </c>
      <c r="H25" s="21"/>
      <c r="I25" s="21"/>
      <c r="J25" s="50">
        <v>3348.52</v>
      </c>
      <c r="K25" s="50">
        <f t="shared" si="2"/>
        <v>343.55070382074121</v>
      </c>
      <c r="L25" s="21">
        <v>0</v>
      </c>
    </row>
    <row r="26" spans="1:43" ht="15.6" x14ac:dyDescent="0.3">
      <c r="B26" s="14"/>
      <c r="C26" s="15"/>
      <c r="D26" s="15"/>
      <c r="E26" s="15"/>
      <c r="F26" s="15"/>
      <c r="G26" s="16"/>
      <c r="H26" s="16"/>
      <c r="I26" s="16"/>
      <c r="J26" s="16"/>
      <c r="K26" s="16"/>
    </row>
    <row r="27" spans="1:43" ht="15.6" x14ac:dyDescent="0.3">
      <c r="B27" s="87" t="s">
        <v>86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43" ht="15.6" x14ac:dyDescent="0.3">
      <c r="B28" s="14"/>
      <c r="C28" s="15"/>
      <c r="D28" s="15"/>
      <c r="E28" s="15"/>
      <c r="F28" s="15"/>
      <c r="G28" s="16"/>
      <c r="H28" s="16"/>
      <c r="I28" s="16"/>
      <c r="J28" s="16"/>
      <c r="K28" s="16"/>
    </row>
    <row r="29" spans="1:43" ht="15" customHeight="1" x14ac:dyDescent="0.3">
      <c r="B29" s="68" t="s">
        <v>93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43" x14ac:dyDescent="0.3"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43" ht="15" customHeight="1" x14ac:dyDescent="0.3">
      <c r="B31" s="68" t="s">
        <v>64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43" ht="36.75" customHeight="1" x14ac:dyDescent="0.3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2:12" x14ac:dyDescent="0.3">
      <c r="B33" s="63"/>
      <c r="C33" s="63"/>
      <c r="D33" s="63"/>
      <c r="E33" s="63"/>
      <c r="F33" s="63"/>
      <c r="G33" s="63"/>
      <c r="H33" s="63"/>
      <c r="I33" s="63"/>
      <c r="J33" s="63"/>
      <c r="K33" s="63"/>
    </row>
    <row r="34" spans="2:12" ht="15" customHeight="1" x14ac:dyDescent="0.3">
      <c r="B34" s="79" t="s">
        <v>89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</row>
    <row r="35" spans="2:12" x14ac:dyDescent="0.3"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75"/>
  <sheetViews>
    <sheetView topLeftCell="B1" zoomScaleNormal="100" workbookViewId="0">
      <selection activeCell="L18" sqref="L18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5.44140625" bestFit="1" customWidth="1"/>
    <col min="5" max="5" width="5.44140625" customWidth="1"/>
    <col min="6" max="6" width="44.6640625" customWidth="1"/>
    <col min="7" max="10" width="25.33203125" customWidth="1"/>
    <col min="11" max="12" width="15.6640625" customWidth="1"/>
  </cols>
  <sheetData>
    <row r="1" spans="2:12" ht="18" customHeight="1" x14ac:dyDescent="0.3">
      <c r="B1" s="88" t="s">
        <v>134</v>
      </c>
      <c r="C1" s="88"/>
      <c r="D1" s="88"/>
      <c r="E1" s="88"/>
      <c r="F1" s="88"/>
      <c r="G1" s="2"/>
      <c r="H1" s="2"/>
      <c r="I1" s="2"/>
      <c r="J1" s="2"/>
      <c r="K1" s="2"/>
    </row>
    <row r="2" spans="2:12" ht="15.75" customHeight="1" x14ac:dyDescent="0.3">
      <c r="B2" s="62" t="s">
        <v>11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2:12" ht="17.399999999999999" x14ac:dyDescent="0.3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3">
      <c r="B4" s="62" t="s">
        <v>65</v>
      </c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2:12" ht="17.399999999999999" x14ac:dyDescent="0.3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3">
      <c r="B6" s="62" t="s">
        <v>17</v>
      </c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2:12" ht="17.399999999999999" x14ac:dyDescent="0.3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6.4" x14ac:dyDescent="0.3">
      <c r="B8" s="89" t="s">
        <v>6</v>
      </c>
      <c r="C8" s="90"/>
      <c r="D8" s="90"/>
      <c r="E8" s="90"/>
      <c r="F8" s="91"/>
      <c r="G8" s="41" t="s">
        <v>87</v>
      </c>
      <c r="H8" s="41" t="s">
        <v>48</v>
      </c>
      <c r="I8" s="41" t="s">
        <v>45</v>
      </c>
      <c r="J8" s="41" t="s">
        <v>88</v>
      </c>
      <c r="K8" s="41" t="s">
        <v>16</v>
      </c>
      <c r="L8" s="41" t="s">
        <v>46</v>
      </c>
    </row>
    <row r="9" spans="2:12" ht="16.5" customHeight="1" x14ac:dyDescent="0.3">
      <c r="B9" s="89">
        <v>1</v>
      </c>
      <c r="C9" s="90"/>
      <c r="D9" s="90"/>
      <c r="E9" s="90"/>
      <c r="F9" s="91"/>
      <c r="G9" s="41">
        <v>2</v>
      </c>
      <c r="H9" s="41">
        <v>3</v>
      </c>
      <c r="I9" s="41">
        <v>4</v>
      </c>
      <c r="J9" s="41">
        <v>5</v>
      </c>
      <c r="K9" s="41" t="s">
        <v>18</v>
      </c>
      <c r="L9" s="41" t="s">
        <v>19</v>
      </c>
    </row>
    <row r="10" spans="2:12" x14ac:dyDescent="0.3">
      <c r="B10" s="7"/>
      <c r="C10" s="7"/>
      <c r="D10" s="7"/>
      <c r="E10" s="7"/>
      <c r="F10" s="7" t="s">
        <v>20</v>
      </c>
      <c r="G10" s="51">
        <v>170408</v>
      </c>
      <c r="H10" s="51">
        <v>268224</v>
      </c>
      <c r="I10" s="51">
        <v>268224</v>
      </c>
      <c r="J10" s="52">
        <v>225264.26</v>
      </c>
      <c r="K10" s="53">
        <f>J10/G10*100</f>
        <v>132.19112952443547</v>
      </c>
      <c r="L10" s="53">
        <f>J10/I10*100</f>
        <v>83.983633082796473</v>
      </c>
    </row>
    <row r="11" spans="2:12" ht="15.75" customHeight="1" x14ac:dyDescent="0.3">
      <c r="B11" s="7">
        <v>6</v>
      </c>
      <c r="C11" s="7"/>
      <c r="D11" s="7"/>
      <c r="E11" s="7"/>
      <c r="F11" s="7" t="s">
        <v>2</v>
      </c>
      <c r="G11" s="51">
        <f>G12+G15+G21+G18</f>
        <v>170407.99999999997</v>
      </c>
      <c r="H11" s="51">
        <f>H12+H15+H21+H18</f>
        <v>268224</v>
      </c>
      <c r="I11" s="51">
        <f>I12+I15+I21+I18</f>
        <v>268224</v>
      </c>
      <c r="J11" s="53">
        <f>J12+J15+J21+J18+J25</f>
        <v>225264.26</v>
      </c>
      <c r="K11" s="53">
        <f t="shared" ref="K11:K23" si="0">J11/G11*100</f>
        <v>132.1911295244355</v>
      </c>
      <c r="L11" s="53">
        <f t="shared" ref="L11:L12" si="1">J11/I11*100</f>
        <v>83.983633082796473</v>
      </c>
    </row>
    <row r="12" spans="2:12" ht="26.4" x14ac:dyDescent="0.3">
      <c r="B12" s="7"/>
      <c r="C12" s="11">
        <v>63</v>
      </c>
      <c r="D12" s="11"/>
      <c r="E12" s="11"/>
      <c r="F12" s="11" t="s">
        <v>21</v>
      </c>
      <c r="G12" s="51">
        <v>286.68</v>
      </c>
      <c r="H12" s="51">
        <v>3000</v>
      </c>
      <c r="I12" s="51">
        <v>3000</v>
      </c>
      <c r="J12" s="52">
        <v>1987.67</v>
      </c>
      <c r="K12" s="53">
        <f t="shared" si="0"/>
        <v>693.34100739500491</v>
      </c>
      <c r="L12" s="53">
        <f t="shared" si="1"/>
        <v>66.25566666666667</v>
      </c>
    </row>
    <row r="13" spans="2:12" x14ac:dyDescent="0.3">
      <c r="B13" s="7"/>
      <c r="C13" s="11"/>
      <c r="D13" s="11">
        <v>636</v>
      </c>
      <c r="E13" s="11"/>
      <c r="F13" s="11" t="s">
        <v>95</v>
      </c>
      <c r="G13" s="51">
        <v>286.68</v>
      </c>
      <c r="H13" s="51"/>
      <c r="I13" s="51"/>
      <c r="J13" s="52">
        <v>1987.67</v>
      </c>
      <c r="K13" s="53">
        <f t="shared" si="0"/>
        <v>693.34100739500491</v>
      </c>
      <c r="L13" s="53"/>
    </row>
    <row r="14" spans="2:12" x14ac:dyDescent="0.3">
      <c r="B14" s="8"/>
      <c r="C14" s="8"/>
      <c r="D14" s="8"/>
      <c r="E14" s="8">
        <v>6361</v>
      </c>
      <c r="F14" s="8" t="s">
        <v>94</v>
      </c>
      <c r="G14" s="51">
        <v>286.68</v>
      </c>
      <c r="H14" s="51"/>
      <c r="I14" s="51"/>
      <c r="J14" s="52">
        <v>1987.67</v>
      </c>
      <c r="K14" s="53">
        <f t="shared" si="0"/>
        <v>693.34100739500491</v>
      </c>
      <c r="L14" s="53"/>
    </row>
    <row r="15" spans="2:12" ht="26.4" x14ac:dyDescent="0.3">
      <c r="B15" s="8"/>
      <c r="C15" s="8">
        <v>65</v>
      </c>
      <c r="D15" s="9"/>
      <c r="E15" s="9"/>
      <c r="F15" s="11" t="s">
        <v>97</v>
      </c>
      <c r="G15" s="51">
        <v>29249.119999999999</v>
      </c>
      <c r="H15" s="51">
        <v>34645</v>
      </c>
      <c r="I15" s="51">
        <v>34645</v>
      </c>
      <c r="J15" s="52">
        <v>35180.53</v>
      </c>
      <c r="K15" s="53">
        <f>J15/G15*100</f>
        <v>120.27893488761372</v>
      </c>
      <c r="L15" s="53">
        <f>J15/I15*100</f>
        <v>101.5457641795353</v>
      </c>
    </row>
    <row r="16" spans="2:12" x14ac:dyDescent="0.3">
      <c r="B16" s="8"/>
      <c r="C16" s="26"/>
      <c r="D16" s="9">
        <v>652</v>
      </c>
      <c r="E16" s="9"/>
      <c r="F16" s="11" t="s">
        <v>96</v>
      </c>
      <c r="G16" s="51">
        <v>29249.119999999999</v>
      </c>
      <c r="H16" s="51"/>
      <c r="I16" s="51"/>
      <c r="J16" s="52">
        <v>35180.53</v>
      </c>
      <c r="K16" s="53">
        <f t="shared" si="0"/>
        <v>120.27893488761372</v>
      </c>
      <c r="L16" s="31"/>
    </row>
    <row r="17" spans="2:12" x14ac:dyDescent="0.3">
      <c r="B17" s="8"/>
      <c r="C17" s="26"/>
      <c r="D17" s="9"/>
      <c r="E17" s="9">
        <v>6526</v>
      </c>
      <c r="F17" s="11" t="s">
        <v>98</v>
      </c>
      <c r="G17" s="51">
        <v>29249.119999999999</v>
      </c>
      <c r="H17" s="51"/>
      <c r="I17" s="51"/>
      <c r="J17" s="52">
        <v>35180.53</v>
      </c>
      <c r="K17" s="53">
        <f t="shared" si="0"/>
        <v>120.27893488761372</v>
      </c>
      <c r="L17" s="31"/>
    </row>
    <row r="18" spans="2:12" x14ac:dyDescent="0.3">
      <c r="B18" s="8"/>
      <c r="C18" s="8">
        <v>66</v>
      </c>
      <c r="D18" s="9"/>
      <c r="E18" s="9"/>
      <c r="F18" s="11" t="s">
        <v>138</v>
      </c>
      <c r="G18" s="51">
        <v>382.55</v>
      </c>
      <c r="H18" s="51">
        <v>500</v>
      </c>
      <c r="I18" s="51">
        <v>500</v>
      </c>
      <c r="J18" s="52">
        <v>414.74</v>
      </c>
      <c r="K18" s="53">
        <f>J18/G18*100</f>
        <v>108.41458632858449</v>
      </c>
      <c r="L18" s="53">
        <f>J18/I18*100</f>
        <v>82.947999999999993</v>
      </c>
    </row>
    <row r="19" spans="2:12" ht="26.4" x14ac:dyDescent="0.3">
      <c r="B19" s="8"/>
      <c r="C19" s="26"/>
      <c r="D19" s="9">
        <v>663</v>
      </c>
      <c r="E19" s="9"/>
      <c r="F19" s="11" t="s">
        <v>140</v>
      </c>
      <c r="G19" s="51">
        <v>382.55</v>
      </c>
      <c r="H19" s="51"/>
      <c r="I19" s="51"/>
      <c r="J19" s="52">
        <v>414.74</v>
      </c>
      <c r="K19" s="53">
        <f>J19/G19*100</f>
        <v>108.41458632858449</v>
      </c>
      <c r="L19" s="31"/>
    </row>
    <row r="20" spans="2:12" x14ac:dyDescent="0.3">
      <c r="B20" s="8"/>
      <c r="C20" s="26"/>
      <c r="D20" s="9"/>
      <c r="E20" s="9"/>
      <c r="F20" s="11" t="s">
        <v>139</v>
      </c>
      <c r="G20" s="51">
        <v>382.55</v>
      </c>
      <c r="H20" s="51"/>
      <c r="I20" s="51"/>
      <c r="J20" s="52">
        <v>414.74</v>
      </c>
      <c r="K20" s="53"/>
      <c r="L20" s="31"/>
    </row>
    <row r="21" spans="2:12" x14ac:dyDescent="0.3">
      <c r="B21" s="8"/>
      <c r="C21" s="8">
        <v>67</v>
      </c>
      <c r="D21" s="9"/>
      <c r="E21" s="9" t="s">
        <v>22</v>
      </c>
      <c r="F21" s="11" t="s">
        <v>118</v>
      </c>
      <c r="G21" s="51">
        <v>140489.65</v>
      </c>
      <c r="H21" s="51">
        <v>230079</v>
      </c>
      <c r="I21" s="51">
        <v>230079</v>
      </c>
      <c r="J21" s="52">
        <v>187601.32</v>
      </c>
      <c r="K21" s="53">
        <f>J21/G21*100</f>
        <v>133.53390801386439</v>
      </c>
      <c r="L21" s="53">
        <f>J21/I21*100</f>
        <v>81.537784847813143</v>
      </c>
    </row>
    <row r="22" spans="2:12" x14ac:dyDescent="0.3">
      <c r="B22" s="8"/>
      <c r="C22" s="8"/>
      <c r="D22" s="9">
        <v>671</v>
      </c>
      <c r="E22" s="9"/>
      <c r="F22" s="11" t="s">
        <v>101</v>
      </c>
      <c r="G22" s="51">
        <v>140489.65</v>
      </c>
      <c r="H22" s="51"/>
      <c r="I22" s="51"/>
      <c r="J22" s="52">
        <v>187601.32</v>
      </c>
      <c r="K22" s="53">
        <f t="shared" si="0"/>
        <v>133.53390801386439</v>
      </c>
      <c r="L22" s="31"/>
    </row>
    <row r="23" spans="2:12" ht="26.4" x14ac:dyDescent="0.3">
      <c r="B23" s="8"/>
      <c r="C23" s="8"/>
      <c r="D23" s="9"/>
      <c r="E23" s="9">
        <v>6711</v>
      </c>
      <c r="F23" s="11" t="s">
        <v>119</v>
      </c>
      <c r="G23" s="51">
        <v>140489.65</v>
      </c>
      <c r="H23" s="5"/>
      <c r="I23" s="5"/>
      <c r="J23" s="52">
        <v>186406.32</v>
      </c>
      <c r="K23" s="53">
        <f t="shared" si="0"/>
        <v>132.68331154643778</v>
      </c>
      <c r="L23" s="31"/>
    </row>
    <row r="24" spans="2:12" x14ac:dyDescent="0.3">
      <c r="B24" s="8"/>
      <c r="C24" s="8"/>
      <c r="D24" s="9"/>
      <c r="E24" s="9">
        <v>6712</v>
      </c>
      <c r="F24" s="11" t="s">
        <v>120</v>
      </c>
      <c r="G24" s="51"/>
      <c r="H24" s="5"/>
      <c r="I24" s="5"/>
      <c r="J24" s="31">
        <v>1195</v>
      </c>
      <c r="K24" s="53">
        <v>0</v>
      </c>
      <c r="L24" s="31"/>
    </row>
    <row r="25" spans="2:12" x14ac:dyDescent="0.3">
      <c r="B25" s="8"/>
      <c r="C25" s="8">
        <v>68</v>
      </c>
      <c r="D25" s="9"/>
      <c r="E25" s="9"/>
      <c r="F25" s="11" t="s">
        <v>100</v>
      </c>
      <c r="G25" s="51"/>
      <c r="H25" s="5"/>
      <c r="I25" s="5"/>
      <c r="J25" s="31">
        <v>80</v>
      </c>
      <c r="K25" s="31"/>
      <c r="L25" s="31"/>
    </row>
    <row r="26" spans="2:12" x14ac:dyDescent="0.3">
      <c r="B26" s="8"/>
      <c r="C26" s="8"/>
      <c r="D26" s="9">
        <v>683</v>
      </c>
      <c r="E26" s="9"/>
      <c r="F26" s="11" t="s">
        <v>99</v>
      </c>
      <c r="G26" s="51"/>
      <c r="H26" s="5"/>
      <c r="I26" s="5"/>
      <c r="J26" s="31">
        <v>80</v>
      </c>
      <c r="K26" s="31"/>
      <c r="L26" s="31"/>
    </row>
    <row r="27" spans="2:12" x14ac:dyDescent="0.3">
      <c r="B27" s="8"/>
      <c r="C27" s="8"/>
      <c r="D27" s="9"/>
      <c r="E27" s="9">
        <v>6831</v>
      </c>
      <c r="F27" s="11" t="s">
        <v>99</v>
      </c>
      <c r="G27" s="51"/>
      <c r="H27" s="5"/>
      <c r="I27" s="5"/>
      <c r="J27" s="31">
        <v>80</v>
      </c>
      <c r="K27" s="31"/>
      <c r="L27" s="31"/>
    </row>
    <row r="28" spans="2:12" ht="15.75" customHeight="1" x14ac:dyDescent="0.3"/>
    <row r="29" spans="2:12" ht="15.75" customHeight="1" x14ac:dyDescent="0.3">
      <c r="B29" s="2"/>
      <c r="C29" s="2"/>
      <c r="D29" s="2"/>
      <c r="E29" s="2"/>
      <c r="F29" s="2"/>
      <c r="G29" s="2"/>
      <c r="H29" s="2"/>
      <c r="I29" s="2"/>
      <c r="J29" s="3"/>
      <c r="K29" s="3"/>
      <c r="L29" s="3"/>
    </row>
    <row r="30" spans="2:12" ht="26.4" x14ac:dyDescent="0.3">
      <c r="B30" s="89" t="s">
        <v>6</v>
      </c>
      <c r="C30" s="90"/>
      <c r="D30" s="90"/>
      <c r="E30" s="90"/>
      <c r="F30" s="91"/>
      <c r="G30" s="41" t="s">
        <v>87</v>
      </c>
      <c r="H30" s="41" t="s">
        <v>48</v>
      </c>
      <c r="I30" s="41" t="s">
        <v>45</v>
      </c>
      <c r="J30" s="41" t="s">
        <v>88</v>
      </c>
      <c r="K30" s="41" t="s">
        <v>16</v>
      </c>
      <c r="L30" s="41" t="s">
        <v>46</v>
      </c>
    </row>
    <row r="31" spans="2:12" ht="12.75" customHeight="1" x14ac:dyDescent="0.3">
      <c r="B31" s="89">
        <v>1</v>
      </c>
      <c r="C31" s="90"/>
      <c r="D31" s="90"/>
      <c r="E31" s="90"/>
      <c r="F31" s="91"/>
      <c r="G31" s="41">
        <v>2</v>
      </c>
      <c r="H31" s="41">
        <v>3</v>
      </c>
      <c r="I31" s="41">
        <v>4</v>
      </c>
      <c r="J31" s="41">
        <v>5</v>
      </c>
      <c r="K31" s="41" t="s">
        <v>18</v>
      </c>
      <c r="L31" s="41" t="s">
        <v>19</v>
      </c>
    </row>
    <row r="32" spans="2:12" x14ac:dyDescent="0.3">
      <c r="B32" s="7"/>
      <c r="C32" s="7"/>
      <c r="D32" s="7"/>
      <c r="E32" s="7"/>
      <c r="F32" s="7" t="s">
        <v>7</v>
      </c>
      <c r="G32" s="51">
        <f>G33+G71</f>
        <v>173622.13999999998</v>
      </c>
      <c r="H32" s="51">
        <f>H33+H71</f>
        <v>269199</v>
      </c>
      <c r="I32" s="51">
        <f>I33+I71</f>
        <v>269199</v>
      </c>
      <c r="J32" s="51">
        <f>J33+J71</f>
        <v>222890.41999999998</v>
      </c>
      <c r="K32" s="53">
        <f t="shared" ref="K32:K75" si="2">J32/G32*100</f>
        <v>128.37672660871476</v>
      </c>
      <c r="L32" s="53">
        <f t="shared" ref="L32:L34" si="3">J32/I32*100</f>
        <v>82.79764040728233</v>
      </c>
    </row>
    <row r="33" spans="2:12" x14ac:dyDescent="0.3">
      <c r="B33" s="7">
        <v>3</v>
      </c>
      <c r="C33" s="7"/>
      <c r="D33" s="7"/>
      <c r="E33" s="7"/>
      <c r="F33" s="7" t="s">
        <v>3</v>
      </c>
      <c r="G33" s="51">
        <f>G34+G41+G68</f>
        <v>173041.97999999998</v>
      </c>
      <c r="H33" s="5">
        <f>H34+H41+H68</f>
        <v>267871</v>
      </c>
      <c r="I33" s="5">
        <f>I34+I41+I68</f>
        <v>267871</v>
      </c>
      <c r="J33" s="52">
        <f>J34+J41+J68</f>
        <v>221627.91999999998</v>
      </c>
      <c r="K33" s="53">
        <f t="shared" si="2"/>
        <v>128.07754511361927</v>
      </c>
      <c r="L33" s="53">
        <f t="shared" si="3"/>
        <v>82.736809882368746</v>
      </c>
    </row>
    <row r="34" spans="2:12" x14ac:dyDescent="0.3">
      <c r="B34" s="7"/>
      <c r="C34" s="11">
        <v>31</v>
      </c>
      <c r="D34" s="11"/>
      <c r="E34" s="11"/>
      <c r="F34" s="11" t="s">
        <v>4</v>
      </c>
      <c r="G34" s="51">
        <v>129278.47</v>
      </c>
      <c r="H34" s="5">
        <v>213816</v>
      </c>
      <c r="I34" s="5">
        <v>213816</v>
      </c>
      <c r="J34" s="52">
        <v>174134.37</v>
      </c>
      <c r="K34" s="53">
        <f t="shared" si="2"/>
        <v>134.69711545936457</v>
      </c>
      <c r="L34" s="53">
        <f t="shared" si="3"/>
        <v>81.441225165562912</v>
      </c>
    </row>
    <row r="35" spans="2:12" x14ac:dyDescent="0.3">
      <c r="B35" s="8"/>
      <c r="C35" s="8"/>
      <c r="D35" s="8">
        <v>311</v>
      </c>
      <c r="E35" s="8"/>
      <c r="F35" s="8" t="s">
        <v>23</v>
      </c>
      <c r="G35" s="51">
        <v>104453.23</v>
      </c>
      <c r="H35" s="5"/>
      <c r="I35" s="5"/>
      <c r="J35" s="52">
        <v>143851.20000000001</v>
      </c>
      <c r="K35" s="53">
        <f t="shared" si="2"/>
        <v>137.71828788827307</v>
      </c>
      <c r="L35" s="31"/>
    </row>
    <row r="36" spans="2:12" x14ac:dyDescent="0.3">
      <c r="B36" s="8"/>
      <c r="C36" s="8"/>
      <c r="D36" s="8"/>
      <c r="E36" s="8">
        <v>3111</v>
      </c>
      <c r="F36" s="8" t="s">
        <v>24</v>
      </c>
      <c r="G36" s="51">
        <v>104453.23</v>
      </c>
      <c r="H36" s="5"/>
      <c r="I36" s="5"/>
      <c r="J36" s="52">
        <v>143851.20000000001</v>
      </c>
      <c r="K36" s="53">
        <f t="shared" si="2"/>
        <v>137.71828788827307</v>
      </c>
      <c r="L36" s="31"/>
    </row>
    <row r="37" spans="2:12" x14ac:dyDescent="0.3">
      <c r="B37" s="8"/>
      <c r="C37" s="8"/>
      <c r="D37" s="8">
        <v>312</v>
      </c>
      <c r="E37" s="8"/>
      <c r="F37" s="8" t="s">
        <v>102</v>
      </c>
      <c r="G37" s="51">
        <v>7590.46</v>
      </c>
      <c r="H37" s="5"/>
      <c r="I37" s="5"/>
      <c r="J37" s="52">
        <v>6736.44</v>
      </c>
      <c r="K37" s="53">
        <f t="shared" si="2"/>
        <v>88.748771484205164</v>
      </c>
      <c r="L37" s="31"/>
    </row>
    <row r="38" spans="2:12" x14ac:dyDescent="0.3">
      <c r="B38" s="8"/>
      <c r="C38" s="8"/>
      <c r="D38" s="8"/>
      <c r="E38" s="8">
        <v>3121</v>
      </c>
      <c r="F38" s="8" t="s">
        <v>102</v>
      </c>
      <c r="G38" s="51">
        <v>7590.46</v>
      </c>
      <c r="H38" s="5"/>
      <c r="I38" s="5"/>
      <c r="J38" s="52">
        <v>6736.44</v>
      </c>
      <c r="K38" s="53">
        <f t="shared" si="2"/>
        <v>88.748771484205164</v>
      </c>
      <c r="L38" s="31"/>
    </row>
    <row r="39" spans="2:12" x14ac:dyDescent="0.3">
      <c r="B39" s="8"/>
      <c r="C39" s="8"/>
      <c r="D39" s="8">
        <v>313</v>
      </c>
      <c r="E39" s="8"/>
      <c r="F39" s="8" t="s">
        <v>103</v>
      </c>
      <c r="G39" s="51">
        <v>17234.78</v>
      </c>
      <c r="H39" s="5"/>
      <c r="I39" s="5"/>
      <c r="J39" s="52">
        <v>23546.73</v>
      </c>
      <c r="K39" s="53">
        <f t="shared" si="2"/>
        <v>136.62332794500423</v>
      </c>
      <c r="L39" s="31"/>
    </row>
    <row r="40" spans="2:12" x14ac:dyDescent="0.3">
      <c r="B40" s="8"/>
      <c r="C40" s="8"/>
      <c r="D40" s="8"/>
      <c r="E40" s="8">
        <v>3132</v>
      </c>
      <c r="F40" s="8" t="s">
        <v>104</v>
      </c>
      <c r="G40" s="51">
        <v>17234.78</v>
      </c>
      <c r="H40" s="5"/>
      <c r="I40" s="5"/>
      <c r="J40" s="52">
        <v>23546.73</v>
      </c>
      <c r="K40" s="53">
        <f t="shared" si="2"/>
        <v>136.62332794500423</v>
      </c>
      <c r="L40" s="31"/>
    </row>
    <row r="41" spans="2:12" x14ac:dyDescent="0.3">
      <c r="B41" s="8"/>
      <c r="C41" s="8">
        <v>32</v>
      </c>
      <c r="D41" s="9"/>
      <c r="E41" s="9"/>
      <c r="F41" s="8" t="s">
        <v>12</v>
      </c>
      <c r="G41" s="51">
        <v>43392.15</v>
      </c>
      <c r="H41" s="5">
        <v>53557</v>
      </c>
      <c r="I41" s="5">
        <v>53557</v>
      </c>
      <c r="J41" s="52">
        <v>47103.69</v>
      </c>
      <c r="K41" s="53">
        <f t="shared" si="2"/>
        <v>108.55348259996336</v>
      </c>
      <c r="L41" s="53">
        <f>J41/I41*100</f>
        <v>87.950576021808544</v>
      </c>
    </row>
    <row r="42" spans="2:12" x14ac:dyDescent="0.3">
      <c r="B42" s="8"/>
      <c r="C42" s="8"/>
      <c r="D42" s="9">
        <v>321</v>
      </c>
      <c r="E42" s="9"/>
      <c r="F42" s="8" t="s">
        <v>143</v>
      </c>
      <c r="G42" s="51">
        <v>4081.49</v>
      </c>
      <c r="H42" s="5"/>
      <c r="I42" s="51"/>
      <c r="J42" s="51">
        <v>5295.85</v>
      </c>
      <c r="K42" s="53">
        <f t="shared" si="2"/>
        <v>129.75285986245223</v>
      </c>
      <c r="L42" s="53"/>
    </row>
    <row r="43" spans="2:12" x14ac:dyDescent="0.3">
      <c r="B43" s="8"/>
      <c r="C43" s="8"/>
      <c r="D43" s="9"/>
      <c r="E43" s="9">
        <v>3211</v>
      </c>
      <c r="F43" s="8" t="s">
        <v>144</v>
      </c>
      <c r="G43" s="51">
        <v>0</v>
      </c>
      <c r="H43" s="5"/>
      <c r="I43" s="5"/>
      <c r="J43" s="52">
        <v>158.43</v>
      </c>
      <c r="K43" s="53">
        <v>0</v>
      </c>
      <c r="L43" s="53"/>
    </row>
    <row r="44" spans="2:12" x14ac:dyDescent="0.3">
      <c r="B44" s="8"/>
      <c r="C44" s="8"/>
      <c r="D44" s="9"/>
      <c r="E44" s="9">
        <v>3212</v>
      </c>
      <c r="F44" s="8" t="s">
        <v>145</v>
      </c>
      <c r="G44" s="51">
        <v>3373.81</v>
      </c>
      <c r="H44" s="5"/>
      <c r="I44" s="5"/>
      <c r="J44" s="52">
        <v>4193.13</v>
      </c>
      <c r="K44" s="53">
        <f t="shared" si="2"/>
        <v>124.28471075727442</v>
      </c>
      <c r="L44" s="53"/>
    </row>
    <row r="45" spans="2:12" x14ac:dyDescent="0.3">
      <c r="B45" s="8"/>
      <c r="C45" s="8"/>
      <c r="D45" s="9"/>
      <c r="E45" s="9">
        <v>3213</v>
      </c>
      <c r="F45" s="8" t="s">
        <v>146</v>
      </c>
      <c r="G45" s="51">
        <v>707.68</v>
      </c>
      <c r="H45" s="5"/>
      <c r="I45" s="5"/>
      <c r="J45" s="52">
        <v>944.29</v>
      </c>
      <c r="K45" s="53">
        <f t="shared" si="2"/>
        <v>133.43460321049062</v>
      </c>
      <c r="L45" s="53"/>
    </row>
    <row r="46" spans="2:12" x14ac:dyDescent="0.3">
      <c r="B46" s="8"/>
      <c r="C46" s="8"/>
      <c r="D46" s="9">
        <v>322</v>
      </c>
      <c r="E46" s="9"/>
      <c r="F46" s="8" t="s">
        <v>121</v>
      </c>
      <c r="G46" s="51">
        <v>25803.74</v>
      </c>
      <c r="H46" s="5"/>
      <c r="I46" s="5"/>
      <c r="J46" s="52">
        <v>27564.66</v>
      </c>
      <c r="K46" s="53">
        <f t="shared" si="2"/>
        <v>106.82428206143759</v>
      </c>
      <c r="L46" s="53"/>
    </row>
    <row r="47" spans="2:12" x14ac:dyDescent="0.3">
      <c r="B47" s="8"/>
      <c r="C47" s="8"/>
      <c r="D47" s="9"/>
      <c r="E47" s="9">
        <v>3221</v>
      </c>
      <c r="F47" s="8" t="s">
        <v>122</v>
      </c>
      <c r="G47" s="51">
        <v>4985.58</v>
      </c>
      <c r="H47" s="5"/>
      <c r="I47" s="5"/>
      <c r="J47" s="52">
        <v>4959.0200000000004</v>
      </c>
      <c r="K47" s="53">
        <f t="shared" si="2"/>
        <v>99.467263588188345</v>
      </c>
      <c r="L47" s="53"/>
    </row>
    <row r="48" spans="2:12" x14ac:dyDescent="0.3">
      <c r="B48" s="8"/>
      <c r="C48" s="8"/>
      <c r="D48" s="9"/>
      <c r="E48" s="9">
        <v>3222</v>
      </c>
      <c r="F48" s="8" t="s">
        <v>147</v>
      </c>
      <c r="G48" s="51">
        <v>10931.64</v>
      </c>
      <c r="H48" s="5"/>
      <c r="I48" s="5"/>
      <c r="J48" s="52">
        <v>11555.82</v>
      </c>
      <c r="K48" s="53">
        <f t="shared" si="2"/>
        <v>105.70984774471168</v>
      </c>
      <c r="L48" s="53"/>
    </row>
    <row r="49" spans="2:12" x14ac:dyDescent="0.3">
      <c r="B49" s="8"/>
      <c r="C49" s="8"/>
      <c r="D49" s="9"/>
      <c r="E49" s="9">
        <v>3223</v>
      </c>
      <c r="F49" s="8" t="s">
        <v>123</v>
      </c>
      <c r="G49" s="51">
        <v>9113.2900000000009</v>
      </c>
      <c r="H49" s="5"/>
      <c r="I49" s="5"/>
      <c r="J49" s="52">
        <v>7311.83</v>
      </c>
      <c r="K49" s="53">
        <f t="shared" si="2"/>
        <v>80.232605348891553</v>
      </c>
      <c r="L49" s="53"/>
    </row>
    <row r="50" spans="2:12" x14ac:dyDescent="0.3">
      <c r="B50" s="8"/>
      <c r="C50" s="8"/>
      <c r="D50" s="9"/>
      <c r="E50" s="9">
        <v>3224</v>
      </c>
      <c r="F50" s="8" t="s">
        <v>124</v>
      </c>
      <c r="G50" s="51">
        <v>117.31</v>
      </c>
      <c r="H50" s="5"/>
      <c r="I50" s="5"/>
      <c r="J50" s="52">
        <v>87.3</v>
      </c>
      <c r="K50" s="53">
        <f t="shared" si="2"/>
        <v>74.418208166396724</v>
      </c>
      <c r="L50" s="53"/>
    </row>
    <row r="51" spans="2:12" x14ac:dyDescent="0.3">
      <c r="B51" s="8"/>
      <c r="C51" s="8"/>
      <c r="D51" s="9"/>
      <c r="E51" s="9">
        <v>3225</v>
      </c>
      <c r="F51" s="8" t="s">
        <v>125</v>
      </c>
      <c r="G51" s="51">
        <v>316.08</v>
      </c>
      <c r="H51" s="5"/>
      <c r="I51" s="5"/>
      <c r="J51" s="52">
        <v>3518.55</v>
      </c>
      <c r="K51" s="53">
        <f t="shared" si="2"/>
        <v>1113.1833712984055</v>
      </c>
      <c r="L51" s="53"/>
    </row>
    <row r="52" spans="2:12" x14ac:dyDescent="0.3">
      <c r="B52" s="8"/>
      <c r="C52" s="8"/>
      <c r="D52" s="9"/>
      <c r="E52" s="9">
        <v>3227</v>
      </c>
      <c r="F52" s="8" t="s">
        <v>148</v>
      </c>
      <c r="G52" s="51">
        <v>339.85</v>
      </c>
      <c r="H52" s="5"/>
      <c r="I52" s="5"/>
      <c r="J52" s="52">
        <v>114.14</v>
      </c>
      <c r="K52" s="53">
        <f t="shared" si="2"/>
        <v>33.585405325879066</v>
      </c>
      <c r="L52" s="53"/>
    </row>
    <row r="53" spans="2:12" x14ac:dyDescent="0.3">
      <c r="B53" s="8"/>
      <c r="C53" s="8"/>
      <c r="D53" s="8">
        <v>323</v>
      </c>
      <c r="E53" s="8"/>
      <c r="F53" s="8" t="s">
        <v>105</v>
      </c>
      <c r="G53" s="51">
        <v>9686.07</v>
      </c>
      <c r="H53" s="5"/>
      <c r="I53" s="5"/>
      <c r="J53" s="52">
        <v>9876.6299999999992</v>
      </c>
      <c r="K53" s="53">
        <f t="shared" si="2"/>
        <v>101.96736137566629</v>
      </c>
      <c r="L53" s="31"/>
    </row>
    <row r="54" spans="2:12" x14ac:dyDescent="0.3">
      <c r="B54" s="8"/>
      <c r="C54" s="26"/>
      <c r="D54" s="8"/>
      <c r="E54" s="8">
        <v>3231</v>
      </c>
      <c r="F54" s="32" t="s">
        <v>106</v>
      </c>
      <c r="G54" s="51">
        <v>638.55999999999995</v>
      </c>
      <c r="H54" s="5"/>
      <c r="I54" s="5"/>
      <c r="J54" s="31">
        <v>707.1</v>
      </c>
      <c r="K54" s="53">
        <f t="shared" si="2"/>
        <v>110.73352543222252</v>
      </c>
      <c r="L54" s="31"/>
    </row>
    <row r="55" spans="2:12" x14ac:dyDescent="0.3">
      <c r="B55" s="8"/>
      <c r="C55" s="26"/>
      <c r="D55" s="8"/>
      <c r="E55" s="8">
        <v>3232</v>
      </c>
      <c r="F55" s="32" t="s">
        <v>149</v>
      </c>
      <c r="G55" s="51">
        <v>2810.7</v>
      </c>
      <c r="H55" s="5"/>
      <c r="I55" s="5"/>
      <c r="J55" s="52">
        <v>2921.87</v>
      </c>
      <c r="K55" s="53">
        <f t="shared" si="2"/>
        <v>103.95524246628953</v>
      </c>
      <c r="L55" s="31"/>
    </row>
    <row r="56" spans="2:12" x14ac:dyDescent="0.3">
      <c r="B56" s="8"/>
      <c r="C56" s="26"/>
      <c r="D56" s="8"/>
      <c r="E56" s="8">
        <v>3233</v>
      </c>
      <c r="F56" s="32" t="s">
        <v>150</v>
      </c>
      <c r="G56" s="51">
        <v>595.26</v>
      </c>
      <c r="H56" s="5"/>
      <c r="I56" s="5"/>
      <c r="J56" s="31">
        <v>0</v>
      </c>
      <c r="K56" s="53">
        <f t="shared" si="2"/>
        <v>0</v>
      </c>
      <c r="L56" s="31"/>
    </row>
    <row r="57" spans="2:12" x14ac:dyDescent="0.3">
      <c r="B57" s="8"/>
      <c r="C57" s="26"/>
      <c r="D57" s="8"/>
      <c r="E57" s="8">
        <v>3234</v>
      </c>
      <c r="F57" s="32" t="s">
        <v>126</v>
      </c>
      <c r="G57" s="51">
        <v>1883.68</v>
      </c>
      <c r="H57" s="5"/>
      <c r="I57" s="5"/>
      <c r="J57" s="52">
        <v>2026.32</v>
      </c>
      <c r="K57" s="53">
        <f t="shared" si="2"/>
        <v>107.5724114499278</v>
      </c>
      <c r="L57" s="31"/>
    </row>
    <row r="58" spans="2:12" x14ac:dyDescent="0.3">
      <c r="B58" s="8"/>
      <c r="C58" s="26"/>
      <c r="D58" s="8"/>
      <c r="E58" s="8">
        <v>3235</v>
      </c>
      <c r="F58" s="32" t="s">
        <v>152</v>
      </c>
      <c r="G58" s="51">
        <v>103.15</v>
      </c>
      <c r="H58" s="5"/>
      <c r="I58" s="5"/>
      <c r="J58" s="31">
        <v>109.55</v>
      </c>
      <c r="K58" s="53">
        <f t="shared" si="2"/>
        <v>106.2045564711585</v>
      </c>
      <c r="L58" s="31"/>
    </row>
    <row r="59" spans="2:12" x14ac:dyDescent="0.3">
      <c r="B59" s="8"/>
      <c r="C59" s="26"/>
      <c r="D59" s="8"/>
      <c r="E59" s="8">
        <v>3236</v>
      </c>
      <c r="F59" s="32" t="s">
        <v>151</v>
      </c>
      <c r="G59" s="51">
        <v>848.81</v>
      </c>
      <c r="H59" s="5"/>
      <c r="I59" s="5"/>
      <c r="J59" s="31">
        <v>859.16</v>
      </c>
      <c r="K59" s="53">
        <f t="shared" si="2"/>
        <v>101.21935415464003</v>
      </c>
      <c r="L59" s="31"/>
    </row>
    <row r="60" spans="2:12" x14ac:dyDescent="0.3">
      <c r="B60" s="8"/>
      <c r="C60" s="26"/>
      <c r="D60" s="9"/>
      <c r="E60" s="8">
        <v>3238</v>
      </c>
      <c r="F60" s="8" t="s">
        <v>107</v>
      </c>
      <c r="G60" s="51">
        <v>1431.58</v>
      </c>
      <c r="H60" s="5"/>
      <c r="I60" s="5"/>
      <c r="J60" s="31">
        <v>1979.14</v>
      </c>
      <c r="K60" s="53">
        <f t="shared" si="2"/>
        <v>138.24864834658212</v>
      </c>
      <c r="L60" s="31"/>
    </row>
    <row r="61" spans="2:12" x14ac:dyDescent="0.3">
      <c r="B61" s="8"/>
      <c r="C61" s="26"/>
      <c r="D61" s="9"/>
      <c r="E61" s="8">
        <v>3239</v>
      </c>
      <c r="F61" s="8" t="s">
        <v>127</v>
      </c>
      <c r="G61" s="51">
        <v>1377.33</v>
      </c>
      <c r="H61" s="5"/>
      <c r="I61" s="5"/>
      <c r="J61" s="31">
        <v>1273.49</v>
      </c>
      <c r="K61" s="53">
        <f t="shared" si="2"/>
        <v>92.460775558508132</v>
      </c>
      <c r="L61" s="31"/>
    </row>
    <row r="62" spans="2:12" x14ac:dyDescent="0.3">
      <c r="B62" s="8"/>
      <c r="C62" s="8"/>
      <c r="D62" s="8">
        <v>329</v>
      </c>
      <c r="E62" s="8"/>
      <c r="F62" s="8" t="s">
        <v>108</v>
      </c>
      <c r="G62" s="51">
        <v>3817.84</v>
      </c>
      <c r="H62" s="5"/>
      <c r="I62" s="5"/>
      <c r="J62" s="52">
        <v>4384.55</v>
      </c>
      <c r="K62" s="53">
        <f t="shared" si="2"/>
        <v>114.84373362948683</v>
      </c>
      <c r="L62" s="31"/>
    </row>
    <row r="63" spans="2:12" x14ac:dyDescent="0.3">
      <c r="B63" s="8"/>
      <c r="C63" s="8"/>
      <c r="D63" s="8"/>
      <c r="E63" s="8">
        <v>3291</v>
      </c>
      <c r="F63" s="8" t="s">
        <v>153</v>
      </c>
      <c r="G63" s="51">
        <v>882.05</v>
      </c>
      <c r="H63" s="5"/>
      <c r="I63" s="5"/>
      <c r="J63" s="52">
        <v>1060.95</v>
      </c>
      <c r="K63" s="53">
        <f t="shared" si="2"/>
        <v>120.28229692194321</v>
      </c>
      <c r="L63" s="31"/>
    </row>
    <row r="64" spans="2:12" x14ac:dyDescent="0.3">
      <c r="B64" s="8"/>
      <c r="C64" s="8"/>
      <c r="D64" s="8"/>
      <c r="E64" s="8">
        <v>3292</v>
      </c>
      <c r="F64" s="8" t="s">
        <v>154</v>
      </c>
      <c r="G64" s="51">
        <v>1737.34</v>
      </c>
      <c r="H64" s="5"/>
      <c r="I64" s="5"/>
      <c r="J64" s="52">
        <v>1670.59</v>
      </c>
      <c r="K64" s="53">
        <f t="shared" si="2"/>
        <v>96.157919578205764</v>
      </c>
      <c r="L64" s="31"/>
    </row>
    <row r="65" spans="2:12" x14ac:dyDescent="0.3">
      <c r="B65" s="8"/>
      <c r="C65" s="8"/>
      <c r="D65" s="8"/>
      <c r="E65" s="8">
        <v>3293</v>
      </c>
      <c r="F65" s="8" t="s">
        <v>155</v>
      </c>
      <c r="G65" s="51">
        <v>71.84</v>
      </c>
      <c r="H65" s="5"/>
      <c r="I65" s="5"/>
      <c r="J65" s="52">
        <v>69.709999999999994</v>
      </c>
      <c r="K65" s="53">
        <f t="shared" si="2"/>
        <v>97.035077951002208</v>
      </c>
      <c r="L65" s="31"/>
    </row>
    <row r="66" spans="2:12" x14ac:dyDescent="0.3">
      <c r="B66" s="8"/>
      <c r="C66" s="8"/>
      <c r="D66" s="8"/>
      <c r="E66" s="8">
        <v>3295</v>
      </c>
      <c r="F66" s="8" t="s">
        <v>128</v>
      </c>
      <c r="G66" s="51">
        <v>127.41</v>
      </c>
      <c r="H66" s="5"/>
      <c r="I66" s="5"/>
      <c r="J66" s="52">
        <v>364.37</v>
      </c>
      <c r="K66" s="53">
        <f t="shared" si="2"/>
        <v>285.98226198885487</v>
      </c>
      <c r="L66" s="31"/>
    </row>
    <row r="67" spans="2:12" x14ac:dyDescent="0.3">
      <c r="B67" s="8"/>
      <c r="C67" s="8"/>
      <c r="D67" s="8"/>
      <c r="E67" s="8">
        <v>3299</v>
      </c>
      <c r="F67" s="8"/>
      <c r="G67" s="51">
        <v>999.2</v>
      </c>
      <c r="H67" s="5"/>
      <c r="I67" s="5"/>
      <c r="J67" s="52">
        <v>1218.93</v>
      </c>
      <c r="K67" s="53">
        <f t="shared" si="2"/>
        <v>121.99059247397919</v>
      </c>
      <c r="L67" s="31"/>
    </row>
    <row r="68" spans="2:12" x14ac:dyDescent="0.3">
      <c r="B68" s="8"/>
      <c r="C68" s="8">
        <v>34</v>
      </c>
      <c r="D68" s="8"/>
      <c r="E68" s="8"/>
      <c r="F68" s="8" t="s">
        <v>110</v>
      </c>
      <c r="G68" s="51">
        <v>371.36</v>
      </c>
      <c r="H68" s="5">
        <v>498</v>
      </c>
      <c r="I68" s="5">
        <v>498</v>
      </c>
      <c r="J68" s="31">
        <v>389.86</v>
      </c>
      <c r="K68" s="53">
        <f t="shared" si="2"/>
        <v>104.98168892718655</v>
      </c>
      <c r="L68" s="53">
        <f>J68/I68*100</f>
        <v>78.285140562248998</v>
      </c>
    </row>
    <row r="69" spans="2:12" x14ac:dyDescent="0.3">
      <c r="B69" s="8"/>
      <c r="C69" s="8"/>
      <c r="D69" s="8">
        <v>343</v>
      </c>
      <c r="E69" s="8"/>
      <c r="F69" s="8" t="s">
        <v>111</v>
      </c>
      <c r="G69" s="51">
        <v>371.36</v>
      </c>
      <c r="H69" s="5"/>
      <c r="I69" s="5"/>
      <c r="J69" s="31">
        <v>389.86</v>
      </c>
      <c r="K69" s="53">
        <f t="shared" si="2"/>
        <v>104.98168892718655</v>
      </c>
      <c r="L69" s="31"/>
    </row>
    <row r="70" spans="2:12" x14ac:dyDescent="0.3">
      <c r="B70" s="8"/>
      <c r="C70" s="8"/>
      <c r="D70" s="8"/>
      <c r="E70" s="8">
        <v>3431</v>
      </c>
      <c r="F70" s="8" t="s">
        <v>112</v>
      </c>
      <c r="G70" s="51">
        <v>371.36</v>
      </c>
      <c r="H70" s="5"/>
      <c r="I70" s="5"/>
      <c r="J70" s="31">
        <v>389.86</v>
      </c>
      <c r="K70" s="53">
        <f t="shared" si="2"/>
        <v>104.98168892718655</v>
      </c>
      <c r="L70" s="31"/>
    </row>
    <row r="71" spans="2:12" x14ac:dyDescent="0.3">
      <c r="B71" s="10">
        <v>4</v>
      </c>
      <c r="C71" s="10"/>
      <c r="D71" s="10"/>
      <c r="E71" s="10"/>
      <c r="F71" s="24" t="s">
        <v>5</v>
      </c>
      <c r="G71" s="51">
        <v>580.16</v>
      </c>
      <c r="H71" s="51">
        <v>1328</v>
      </c>
      <c r="I71" s="51">
        <v>1328</v>
      </c>
      <c r="J71" s="52">
        <v>1262.5</v>
      </c>
      <c r="K71" s="53">
        <f t="shared" si="2"/>
        <v>217.61238279095423</v>
      </c>
      <c r="L71" s="53">
        <f>J71/I71*100</f>
        <v>95.067771084337352</v>
      </c>
    </row>
    <row r="72" spans="2:12" x14ac:dyDescent="0.3">
      <c r="B72" s="11"/>
      <c r="C72" s="11">
        <v>42</v>
      </c>
      <c r="D72" s="11"/>
      <c r="E72" s="11"/>
      <c r="F72" s="25" t="s">
        <v>109</v>
      </c>
      <c r="G72" s="51">
        <v>580.16</v>
      </c>
      <c r="H72" s="54"/>
      <c r="I72" s="54"/>
      <c r="J72" s="52">
        <v>1262.5</v>
      </c>
      <c r="K72" s="53">
        <f t="shared" si="2"/>
        <v>217.61238279095423</v>
      </c>
      <c r="L72" s="53"/>
    </row>
    <row r="73" spans="2:12" x14ac:dyDescent="0.3">
      <c r="B73" s="11"/>
      <c r="C73" s="11"/>
      <c r="D73" s="8">
        <v>422</v>
      </c>
      <c r="E73" s="8"/>
      <c r="F73" s="8" t="s">
        <v>129</v>
      </c>
      <c r="G73" s="51">
        <v>580.16</v>
      </c>
      <c r="H73" s="6"/>
      <c r="I73" s="6"/>
      <c r="J73" s="52">
        <v>1262.5</v>
      </c>
      <c r="K73" s="53">
        <f t="shared" si="2"/>
        <v>217.61238279095423</v>
      </c>
      <c r="L73" s="31"/>
    </row>
    <row r="74" spans="2:12" x14ac:dyDescent="0.3">
      <c r="B74" s="11"/>
      <c r="C74" s="11"/>
      <c r="D74" s="8"/>
      <c r="E74" s="8">
        <v>4221</v>
      </c>
      <c r="F74" s="8" t="s">
        <v>141</v>
      </c>
      <c r="G74" s="51">
        <v>289.5</v>
      </c>
      <c r="H74" s="6"/>
      <c r="I74" s="6"/>
      <c r="J74" s="52">
        <v>0</v>
      </c>
      <c r="K74" s="53">
        <f t="shared" si="2"/>
        <v>0</v>
      </c>
      <c r="L74" s="31"/>
    </row>
    <row r="75" spans="2:12" x14ac:dyDescent="0.3">
      <c r="B75" s="11"/>
      <c r="C75" s="11" t="s">
        <v>15</v>
      </c>
      <c r="D75" s="8"/>
      <c r="E75" s="8">
        <v>4227</v>
      </c>
      <c r="F75" s="8" t="s">
        <v>142</v>
      </c>
      <c r="G75" s="51">
        <v>290.66000000000003</v>
      </c>
      <c r="H75" s="6"/>
      <c r="I75" s="6"/>
      <c r="J75" s="52">
        <v>1262.5</v>
      </c>
      <c r="K75" s="53">
        <f t="shared" si="2"/>
        <v>434.35629257551778</v>
      </c>
      <c r="L75" s="31"/>
    </row>
  </sheetData>
  <mergeCells count="8">
    <mergeCell ref="B1:F1"/>
    <mergeCell ref="B8:F8"/>
    <mergeCell ref="B9:F9"/>
    <mergeCell ref="B30:F30"/>
    <mergeCell ref="B31:F31"/>
    <mergeCell ref="B2:L2"/>
    <mergeCell ref="B4:L4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26"/>
  <sheetViews>
    <sheetView topLeftCell="A4" workbookViewId="0">
      <selection activeCell="B1" sqref="B1:C1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28.2" customHeight="1" x14ac:dyDescent="0.3">
      <c r="B1" s="88" t="s">
        <v>134</v>
      </c>
      <c r="C1" s="88"/>
      <c r="D1" s="2"/>
      <c r="E1" s="2"/>
      <c r="F1" s="3"/>
      <c r="G1" s="3"/>
      <c r="H1" s="3"/>
    </row>
    <row r="2" spans="2:8" ht="15.75" customHeight="1" x14ac:dyDescent="0.3">
      <c r="B2" s="62" t="s">
        <v>34</v>
      </c>
      <c r="C2" s="62"/>
      <c r="D2" s="62"/>
      <c r="E2" s="62"/>
      <c r="F2" s="62"/>
      <c r="G2" s="62"/>
      <c r="H2" s="62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41" t="s">
        <v>6</v>
      </c>
      <c r="C4" s="41" t="s">
        <v>87</v>
      </c>
      <c r="D4" s="41" t="s">
        <v>48</v>
      </c>
      <c r="E4" s="41" t="s">
        <v>45</v>
      </c>
      <c r="F4" s="41" t="s">
        <v>88</v>
      </c>
      <c r="G4" s="41" t="s">
        <v>16</v>
      </c>
      <c r="H4" s="41" t="s">
        <v>46</v>
      </c>
    </row>
    <row r="5" spans="2:8" x14ac:dyDescent="0.3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18</v>
      </c>
      <c r="H5" s="41" t="s">
        <v>19</v>
      </c>
    </row>
    <row r="6" spans="2:8" x14ac:dyDescent="0.3">
      <c r="B6" s="7" t="s">
        <v>33</v>
      </c>
      <c r="C6" s="55">
        <f>C7+C9+C11+C13</f>
        <v>170407.99999999997</v>
      </c>
      <c r="D6" s="59">
        <f>D7+D9+D11</f>
        <v>267724</v>
      </c>
      <c r="E6" s="59">
        <f>E7+E9+E11</f>
        <v>267724</v>
      </c>
      <c r="F6" s="55">
        <f>F7+F9+F11+F13</f>
        <v>225264.26</v>
      </c>
      <c r="G6" s="53">
        <f t="shared" ref="G6:G12" si="0">F6/C6*100</f>
        <v>132.1911295244355</v>
      </c>
      <c r="H6" s="53">
        <f t="shared" ref="H6:H12" si="1">F6/E6*100</f>
        <v>84.140480494837959</v>
      </c>
    </row>
    <row r="7" spans="2:8" x14ac:dyDescent="0.3">
      <c r="B7" s="7" t="s">
        <v>31</v>
      </c>
      <c r="C7" s="55">
        <v>140489.65</v>
      </c>
      <c r="D7" s="56">
        <v>230079</v>
      </c>
      <c r="E7" s="56">
        <v>230079</v>
      </c>
      <c r="F7" s="55">
        <v>187681.32</v>
      </c>
      <c r="G7" s="53">
        <f t="shared" si="0"/>
        <v>133.5908517104285</v>
      </c>
      <c r="H7" s="53">
        <f t="shared" si="1"/>
        <v>81.572555513541005</v>
      </c>
    </row>
    <row r="8" spans="2:8" x14ac:dyDescent="0.3">
      <c r="B8" s="35" t="s">
        <v>30</v>
      </c>
      <c r="C8" s="51">
        <v>140489.65</v>
      </c>
      <c r="D8" s="5">
        <v>230079</v>
      </c>
      <c r="E8" s="5">
        <v>230079</v>
      </c>
      <c r="F8" s="51">
        <v>187681.32</v>
      </c>
      <c r="G8" s="53">
        <f t="shared" si="0"/>
        <v>133.5908517104285</v>
      </c>
      <c r="H8" s="53">
        <f t="shared" si="1"/>
        <v>81.572555513541005</v>
      </c>
    </row>
    <row r="9" spans="2:8" x14ac:dyDescent="0.3">
      <c r="B9" s="7" t="s">
        <v>116</v>
      </c>
      <c r="C9" s="55">
        <v>29249.119999999999</v>
      </c>
      <c r="D9" s="59">
        <v>34645</v>
      </c>
      <c r="E9" s="59">
        <v>34645</v>
      </c>
      <c r="F9" s="55">
        <v>35180.53</v>
      </c>
      <c r="G9" s="53">
        <f t="shared" si="0"/>
        <v>120.27893488761372</v>
      </c>
      <c r="H9" s="53">
        <f t="shared" si="1"/>
        <v>101.5457641795353</v>
      </c>
    </row>
    <row r="10" spans="2:8" x14ac:dyDescent="0.3">
      <c r="B10" s="33" t="s">
        <v>130</v>
      </c>
      <c r="C10" s="51">
        <v>29249.119999999999</v>
      </c>
      <c r="D10" s="6">
        <v>34645</v>
      </c>
      <c r="E10" s="6">
        <v>34645</v>
      </c>
      <c r="F10" s="51">
        <v>35180.53</v>
      </c>
      <c r="G10" s="53">
        <f t="shared" si="0"/>
        <v>120.27893488761372</v>
      </c>
      <c r="H10" s="53">
        <f t="shared" si="1"/>
        <v>101.5457641795353</v>
      </c>
    </row>
    <row r="11" spans="2:8" x14ac:dyDescent="0.3">
      <c r="B11" s="7" t="s">
        <v>114</v>
      </c>
      <c r="C11" s="55">
        <v>286.68</v>
      </c>
      <c r="D11" s="59">
        <v>3000</v>
      </c>
      <c r="E11" s="59">
        <v>3000</v>
      </c>
      <c r="F11" s="55">
        <v>1987.67</v>
      </c>
      <c r="G11" s="53">
        <f t="shared" si="0"/>
        <v>693.34100739500491</v>
      </c>
      <c r="H11" s="53">
        <f t="shared" si="1"/>
        <v>66.25566666666667</v>
      </c>
    </row>
    <row r="12" spans="2:8" x14ac:dyDescent="0.3">
      <c r="B12" s="33" t="s">
        <v>115</v>
      </c>
      <c r="C12" s="51">
        <v>286.68</v>
      </c>
      <c r="D12" s="6">
        <v>3000</v>
      </c>
      <c r="E12" s="6">
        <v>3000</v>
      </c>
      <c r="F12" s="51">
        <v>1987.67</v>
      </c>
      <c r="G12" s="53">
        <f t="shared" si="0"/>
        <v>693.34100739500491</v>
      </c>
      <c r="H12" s="53">
        <f t="shared" si="1"/>
        <v>66.25566666666667</v>
      </c>
    </row>
    <row r="13" spans="2:8" x14ac:dyDescent="0.3">
      <c r="B13" s="7" t="s">
        <v>132</v>
      </c>
      <c r="C13" s="55">
        <v>382.55</v>
      </c>
      <c r="D13" s="59">
        <v>500</v>
      </c>
      <c r="E13" s="59">
        <v>500</v>
      </c>
      <c r="F13" s="55">
        <v>414.74</v>
      </c>
      <c r="G13" s="53">
        <f t="shared" ref="G13:G14" si="2">F13/C13*100</f>
        <v>108.41458632858449</v>
      </c>
      <c r="H13" s="53">
        <f t="shared" ref="H13:H14" si="3">F13/E13*100</f>
        <v>82.947999999999993</v>
      </c>
    </row>
    <row r="14" spans="2:8" x14ac:dyDescent="0.3">
      <c r="B14" s="33" t="s">
        <v>133</v>
      </c>
      <c r="C14" s="51">
        <v>382.55</v>
      </c>
      <c r="D14" s="6">
        <v>500</v>
      </c>
      <c r="E14" s="6">
        <v>500</v>
      </c>
      <c r="F14" s="51">
        <v>414.74</v>
      </c>
      <c r="G14" s="53">
        <f t="shared" si="2"/>
        <v>108.41458632858449</v>
      </c>
      <c r="H14" s="53">
        <f t="shared" si="3"/>
        <v>82.947999999999993</v>
      </c>
    </row>
    <row r="15" spans="2:8" x14ac:dyDescent="0.3">
      <c r="B15" s="33"/>
      <c r="C15" s="5"/>
      <c r="D15" s="5"/>
      <c r="E15" s="6"/>
      <c r="F15" s="51"/>
      <c r="G15" s="31"/>
      <c r="H15" s="31"/>
    </row>
    <row r="16" spans="2:8" ht="15.75" customHeight="1" x14ac:dyDescent="0.3">
      <c r="B16" s="7" t="s">
        <v>32</v>
      </c>
      <c r="C16" s="55">
        <f>C17+C19+C21+C26+C23</f>
        <v>173622.12999999998</v>
      </c>
      <c r="D16" s="56">
        <f>D17+D19+D21+D26+D23</f>
        <v>269199</v>
      </c>
      <c r="E16" s="59">
        <f>E17+E19+E21+E26+E23</f>
        <v>269199</v>
      </c>
      <c r="F16" s="55">
        <f>F17+F19+F21+F26+F23</f>
        <v>222890.42</v>
      </c>
      <c r="G16" s="53">
        <f t="shared" ref="G16:G24" si="4">F16/C16*100</f>
        <v>128.37673400274494</v>
      </c>
      <c r="H16" s="53">
        <f t="shared" ref="H16:H24" si="5">F16/E16*100</f>
        <v>82.797640407282344</v>
      </c>
    </row>
    <row r="17" spans="2:8" ht="15.75" customHeight="1" x14ac:dyDescent="0.3">
      <c r="B17" s="7" t="s">
        <v>31</v>
      </c>
      <c r="C17" s="55">
        <v>140489.65</v>
      </c>
      <c r="D17" s="56">
        <v>230079</v>
      </c>
      <c r="E17" s="56">
        <v>230079</v>
      </c>
      <c r="F17" s="55">
        <v>187601.32</v>
      </c>
      <c r="G17" s="53">
        <f t="shared" si="4"/>
        <v>133.53390801386439</v>
      </c>
      <c r="H17" s="53">
        <f t="shared" si="5"/>
        <v>81.537784847813143</v>
      </c>
    </row>
    <row r="18" spans="2:8" x14ac:dyDescent="0.3">
      <c r="B18" s="35" t="s">
        <v>30</v>
      </c>
      <c r="C18" s="51">
        <v>140489.65</v>
      </c>
      <c r="D18" s="5">
        <v>230079</v>
      </c>
      <c r="E18" s="5">
        <v>230079</v>
      </c>
      <c r="F18" s="51">
        <v>187601.32</v>
      </c>
      <c r="G18" s="53">
        <f t="shared" si="4"/>
        <v>133.53390801386439</v>
      </c>
      <c r="H18" s="53">
        <f t="shared" si="5"/>
        <v>81.537784847813143</v>
      </c>
    </row>
    <row r="19" spans="2:8" x14ac:dyDescent="0.3">
      <c r="B19" s="7" t="s">
        <v>116</v>
      </c>
      <c r="C19" s="55">
        <v>28404.799999999999</v>
      </c>
      <c r="D19" s="59">
        <v>34645</v>
      </c>
      <c r="E19" s="59">
        <v>34645</v>
      </c>
      <c r="F19" s="55">
        <v>32886.69</v>
      </c>
      <c r="G19" s="53">
        <f t="shared" si="4"/>
        <v>115.77863600518224</v>
      </c>
      <c r="H19" s="53">
        <f t="shared" si="5"/>
        <v>94.924779910521011</v>
      </c>
    </row>
    <row r="20" spans="2:8" x14ac:dyDescent="0.3">
      <c r="B20" s="33" t="s">
        <v>113</v>
      </c>
      <c r="C20" s="51">
        <v>28404.799999999999</v>
      </c>
      <c r="D20" s="6">
        <v>34645</v>
      </c>
      <c r="E20" s="6">
        <v>34645</v>
      </c>
      <c r="F20" s="51">
        <v>32886.69</v>
      </c>
      <c r="G20" s="53">
        <f t="shared" si="4"/>
        <v>115.77863600518224</v>
      </c>
      <c r="H20" s="53">
        <f t="shared" si="5"/>
        <v>94.924779910521011</v>
      </c>
    </row>
    <row r="21" spans="2:8" x14ac:dyDescent="0.3">
      <c r="B21" s="7" t="s">
        <v>114</v>
      </c>
      <c r="C21" s="55">
        <v>286.68</v>
      </c>
      <c r="D21" s="59">
        <v>3000</v>
      </c>
      <c r="E21" s="59">
        <v>3000</v>
      </c>
      <c r="F21" s="55">
        <v>1987.67</v>
      </c>
      <c r="G21" s="53">
        <f t="shared" si="4"/>
        <v>693.34100739500491</v>
      </c>
      <c r="H21" s="53">
        <f t="shared" si="5"/>
        <v>66.25566666666667</v>
      </c>
    </row>
    <row r="22" spans="2:8" x14ac:dyDescent="0.3">
      <c r="B22" s="33" t="s">
        <v>115</v>
      </c>
      <c r="C22" s="51">
        <v>286.68</v>
      </c>
      <c r="D22" s="6">
        <v>3000</v>
      </c>
      <c r="E22" s="6">
        <v>300</v>
      </c>
      <c r="F22" s="51">
        <v>1987.67</v>
      </c>
      <c r="G22" s="53">
        <f t="shared" si="4"/>
        <v>693.34100739500491</v>
      </c>
      <c r="H22" s="53">
        <f t="shared" si="5"/>
        <v>662.55666666666673</v>
      </c>
    </row>
    <row r="23" spans="2:8" x14ac:dyDescent="0.3">
      <c r="B23" s="7" t="s">
        <v>132</v>
      </c>
      <c r="C23" s="55">
        <v>335.59</v>
      </c>
      <c r="D23" s="59">
        <v>500</v>
      </c>
      <c r="E23" s="59">
        <v>500</v>
      </c>
      <c r="F23" s="55">
        <v>414.74</v>
      </c>
      <c r="G23" s="53">
        <f t="shared" si="4"/>
        <v>123.58532733394918</v>
      </c>
      <c r="H23" s="53">
        <f t="shared" si="5"/>
        <v>82.947999999999993</v>
      </c>
    </row>
    <row r="24" spans="2:8" x14ac:dyDescent="0.3">
      <c r="B24" s="33" t="s">
        <v>133</v>
      </c>
      <c r="C24" s="51">
        <v>335.59</v>
      </c>
      <c r="D24" s="6">
        <v>500</v>
      </c>
      <c r="E24" s="6">
        <v>500</v>
      </c>
      <c r="F24" s="51">
        <v>414.74</v>
      </c>
      <c r="G24" s="53">
        <f t="shared" si="4"/>
        <v>123.58532733394918</v>
      </c>
      <c r="H24" s="53">
        <f t="shared" si="5"/>
        <v>82.947999999999993</v>
      </c>
    </row>
    <row r="25" spans="2:8" x14ac:dyDescent="0.3">
      <c r="B25" s="33"/>
      <c r="C25" s="5"/>
      <c r="D25" s="5"/>
      <c r="E25" s="6"/>
      <c r="F25" s="51"/>
      <c r="G25" s="31"/>
      <c r="H25" s="31"/>
    </row>
    <row r="26" spans="2:8" x14ac:dyDescent="0.3">
      <c r="B26" s="7" t="s">
        <v>117</v>
      </c>
      <c r="C26" s="55">
        <v>4105.41</v>
      </c>
      <c r="D26" s="56">
        <v>975</v>
      </c>
      <c r="E26" s="59">
        <v>975</v>
      </c>
      <c r="F26" s="55"/>
      <c r="G26" s="53">
        <f t="shared" ref="G26" si="6">F26/C26*100</f>
        <v>0</v>
      </c>
      <c r="H26" s="53">
        <f t="shared" ref="H26" si="7">F26/E26*100</f>
        <v>0</v>
      </c>
    </row>
  </sheetData>
  <mergeCells count="2">
    <mergeCell ref="B2:H2"/>
    <mergeCell ref="B1:C1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"/>
  <sheetViews>
    <sheetView workbookViewId="0">
      <selection activeCell="C20" sqref="C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28.2" customHeight="1" x14ac:dyDescent="0.3">
      <c r="B1" s="88" t="s">
        <v>135</v>
      </c>
      <c r="C1" s="88"/>
      <c r="D1" s="2"/>
      <c r="E1" s="2"/>
      <c r="F1" s="3"/>
      <c r="G1" s="3"/>
      <c r="H1" s="3"/>
    </row>
    <row r="2" spans="2:8" ht="15.75" customHeight="1" x14ac:dyDescent="0.3">
      <c r="B2" s="62" t="s">
        <v>43</v>
      </c>
      <c r="C2" s="62"/>
      <c r="D2" s="62"/>
      <c r="E2" s="62"/>
      <c r="F2" s="62"/>
      <c r="G2" s="62"/>
      <c r="H2" s="62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41" t="s">
        <v>6</v>
      </c>
      <c r="C4" s="41" t="s">
        <v>91</v>
      </c>
      <c r="D4" s="41" t="s">
        <v>48</v>
      </c>
      <c r="E4" s="41" t="s">
        <v>45</v>
      </c>
      <c r="F4" s="41" t="s">
        <v>92</v>
      </c>
      <c r="G4" s="41" t="s">
        <v>16</v>
      </c>
      <c r="H4" s="41" t="s">
        <v>46</v>
      </c>
    </row>
    <row r="5" spans="2:8" x14ac:dyDescent="0.3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18</v>
      </c>
      <c r="H5" s="41" t="s">
        <v>19</v>
      </c>
    </row>
    <row r="6" spans="2:8" ht="15.75" customHeight="1" x14ac:dyDescent="0.3">
      <c r="B6" s="7" t="s">
        <v>7</v>
      </c>
      <c r="C6" s="55">
        <v>173622.14</v>
      </c>
      <c r="D6" s="56">
        <v>269199</v>
      </c>
      <c r="E6" s="56">
        <v>269199</v>
      </c>
      <c r="F6" s="57">
        <v>222890.42</v>
      </c>
      <c r="G6" s="58">
        <f t="shared" ref="G6:G8" si="0">F6/C6*100</f>
        <v>128.37672660871476</v>
      </c>
      <c r="H6" s="58">
        <f t="shared" ref="H6:H8" si="1">F6/E6*100</f>
        <v>82.797640407282344</v>
      </c>
    </row>
    <row r="7" spans="2:8" x14ac:dyDescent="0.3">
      <c r="B7" s="7" t="s">
        <v>136</v>
      </c>
      <c r="C7" s="51">
        <v>173622.14</v>
      </c>
      <c r="D7" s="5">
        <v>269199</v>
      </c>
      <c r="E7" s="5">
        <v>269199</v>
      </c>
      <c r="F7" s="52">
        <v>222890.42</v>
      </c>
      <c r="G7" s="58">
        <f t="shared" si="0"/>
        <v>128.37672660871476</v>
      </c>
      <c r="H7" s="58">
        <f t="shared" si="1"/>
        <v>82.797640407282344</v>
      </c>
    </row>
    <row r="8" spans="2:8" ht="26.4" x14ac:dyDescent="0.3">
      <c r="B8" s="13" t="s">
        <v>137</v>
      </c>
      <c r="C8" s="51">
        <v>173622.14</v>
      </c>
      <c r="D8" s="5">
        <v>269199</v>
      </c>
      <c r="E8" s="5">
        <v>269199</v>
      </c>
      <c r="F8" s="52">
        <v>222890.42</v>
      </c>
      <c r="G8" s="53">
        <f t="shared" si="0"/>
        <v>128.37672660871476</v>
      </c>
      <c r="H8" s="53">
        <f t="shared" si="1"/>
        <v>82.797640407282344</v>
      </c>
    </row>
    <row r="9" spans="2:8" x14ac:dyDescent="0.3">
      <c r="B9" s="12" t="s">
        <v>15</v>
      </c>
      <c r="C9" s="5"/>
      <c r="D9" s="5"/>
      <c r="E9" s="5"/>
      <c r="F9" s="31"/>
      <c r="G9" s="31"/>
      <c r="H9" s="31"/>
    </row>
  </sheetData>
  <mergeCells count="2">
    <mergeCell ref="B2:H2"/>
    <mergeCell ref="B1:C1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topLeftCell="A8" workbookViewId="0">
      <selection activeCell="J14" sqref="J14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3">
      <c r="B2" s="62" t="s">
        <v>66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2:12" ht="15.75" customHeight="1" x14ac:dyDescent="0.3">
      <c r="B3" s="62" t="s">
        <v>35</v>
      </c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2:12" ht="17.399999999999999" x14ac:dyDescent="0.3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3">
      <c r="B5" s="89" t="s">
        <v>6</v>
      </c>
      <c r="C5" s="90"/>
      <c r="D5" s="90"/>
      <c r="E5" s="90"/>
      <c r="F5" s="91"/>
      <c r="G5" s="43" t="s">
        <v>58</v>
      </c>
      <c r="H5" s="41" t="s">
        <v>48</v>
      </c>
      <c r="I5" s="43" t="s">
        <v>47</v>
      </c>
      <c r="J5" s="43" t="s">
        <v>59</v>
      </c>
      <c r="K5" s="43" t="s">
        <v>16</v>
      </c>
      <c r="L5" s="43" t="s">
        <v>46</v>
      </c>
    </row>
    <row r="6" spans="2:12" x14ac:dyDescent="0.3">
      <c r="B6" s="89">
        <v>1</v>
      </c>
      <c r="C6" s="90"/>
      <c r="D6" s="90"/>
      <c r="E6" s="90"/>
      <c r="F6" s="91"/>
      <c r="G6" s="43">
        <v>2</v>
      </c>
      <c r="H6" s="43">
        <v>3</v>
      </c>
      <c r="I6" s="43">
        <v>4</v>
      </c>
      <c r="J6" s="43">
        <v>5</v>
      </c>
      <c r="K6" s="43" t="s">
        <v>18</v>
      </c>
      <c r="L6" s="43" t="s">
        <v>19</v>
      </c>
    </row>
    <row r="7" spans="2:12" ht="26.4" x14ac:dyDescent="0.3">
      <c r="B7" s="7">
        <v>8</v>
      </c>
      <c r="C7" s="7"/>
      <c r="D7" s="7"/>
      <c r="E7" s="7"/>
      <c r="F7" s="7" t="s">
        <v>8</v>
      </c>
      <c r="G7" s="5">
        <v>0</v>
      </c>
      <c r="H7" s="5">
        <v>0</v>
      </c>
      <c r="I7" s="5"/>
      <c r="J7" s="31">
        <v>0</v>
      </c>
      <c r="K7" s="31"/>
      <c r="L7" s="31"/>
    </row>
    <row r="8" spans="2:12" x14ac:dyDescent="0.3">
      <c r="B8" s="7"/>
      <c r="C8" s="11">
        <v>84</v>
      </c>
      <c r="D8" s="11"/>
      <c r="E8" s="11"/>
      <c r="F8" s="11" t="s">
        <v>13</v>
      </c>
      <c r="G8" s="5"/>
      <c r="H8" s="5"/>
      <c r="I8" s="5"/>
      <c r="J8" s="31"/>
      <c r="K8" s="31"/>
      <c r="L8" s="31"/>
    </row>
    <row r="9" spans="2:12" ht="52.8" x14ac:dyDescent="0.3">
      <c r="B9" s="8"/>
      <c r="C9" s="8"/>
      <c r="D9" s="8">
        <v>841</v>
      </c>
      <c r="E9" s="8"/>
      <c r="F9" s="32" t="s">
        <v>36</v>
      </c>
      <c r="G9" s="5"/>
      <c r="H9" s="5"/>
      <c r="I9" s="5"/>
      <c r="J9" s="31"/>
      <c r="K9" s="31"/>
      <c r="L9" s="31"/>
    </row>
    <row r="10" spans="2:12" ht="26.4" x14ac:dyDescent="0.3">
      <c r="B10" s="8"/>
      <c r="C10" s="8"/>
      <c r="D10" s="8"/>
      <c r="E10" s="8">
        <v>8413</v>
      </c>
      <c r="F10" s="32" t="s">
        <v>37</v>
      </c>
      <c r="G10" s="5"/>
      <c r="H10" s="5"/>
      <c r="I10" s="5"/>
      <c r="J10" s="31"/>
      <c r="K10" s="31"/>
      <c r="L10" s="31"/>
    </row>
    <row r="11" spans="2:12" x14ac:dyDescent="0.3">
      <c r="B11" s="8"/>
      <c r="C11" s="8"/>
      <c r="D11" s="8"/>
      <c r="E11" s="9" t="s">
        <v>22</v>
      </c>
      <c r="F11" s="13"/>
      <c r="G11" s="5"/>
      <c r="H11" s="5"/>
      <c r="I11" s="5"/>
      <c r="J11" s="31"/>
      <c r="K11" s="31"/>
      <c r="L11" s="31"/>
    </row>
    <row r="12" spans="2:12" ht="26.4" x14ac:dyDescent="0.3">
      <c r="B12" s="10">
        <v>5</v>
      </c>
      <c r="C12" s="10"/>
      <c r="D12" s="10"/>
      <c r="E12" s="10"/>
      <c r="F12" s="24" t="s">
        <v>9</v>
      </c>
      <c r="G12" s="5">
        <v>0</v>
      </c>
      <c r="H12" s="5">
        <v>0</v>
      </c>
      <c r="I12" s="5"/>
      <c r="J12" s="31">
        <v>0</v>
      </c>
      <c r="K12" s="31"/>
      <c r="L12" s="31"/>
    </row>
    <row r="13" spans="2:12" ht="26.4" x14ac:dyDescent="0.3">
      <c r="B13" s="11"/>
      <c r="C13" s="11">
        <v>54</v>
      </c>
      <c r="D13" s="11"/>
      <c r="E13" s="11"/>
      <c r="F13" s="25" t="s">
        <v>14</v>
      </c>
      <c r="G13" s="5"/>
      <c r="H13" s="5"/>
      <c r="I13" s="6"/>
      <c r="J13" s="31"/>
      <c r="K13" s="31"/>
      <c r="L13" s="31"/>
    </row>
    <row r="14" spans="2:12" ht="66" x14ac:dyDescent="0.3">
      <c r="B14" s="11"/>
      <c r="C14" s="11"/>
      <c r="D14" s="11">
        <v>541</v>
      </c>
      <c r="E14" s="32"/>
      <c r="F14" s="32" t="s">
        <v>38</v>
      </c>
      <c r="G14" s="5"/>
      <c r="H14" s="5"/>
      <c r="I14" s="6"/>
      <c r="J14" s="31"/>
      <c r="K14" s="31"/>
      <c r="L14" s="31"/>
    </row>
    <row r="15" spans="2:12" ht="39.6" x14ac:dyDescent="0.3">
      <c r="B15" s="11"/>
      <c r="C15" s="11"/>
      <c r="D15" s="11"/>
      <c r="E15" s="32">
        <v>5413</v>
      </c>
      <c r="F15" s="32" t="s">
        <v>39</v>
      </c>
      <c r="G15" s="5"/>
      <c r="H15" s="5"/>
      <c r="I15" s="6"/>
      <c r="J15" s="31"/>
      <c r="K15" s="31"/>
      <c r="L15" s="31"/>
    </row>
    <row r="16" spans="2:12" x14ac:dyDescent="0.3">
      <c r="B16" s="12" t="s">
        <v>15</v>
      </c>
      <c r="C16" s="10"/>
      <c r="D16" s="10"/>
      <c r="E16" s="10"/>
      <c r="F16" s="24" t="s">
        <v>22</v>
      </c>
      <c r="G16" s="5"/>
      <c r="H16" s="5"/>
      <c r="I16" s="5"/>
      <c r="J16" s="31"/>
      <c r="K16" s="31"/>
      <c r="L16" s="31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topLeftCell="A2" workbookViewId="0">
      <selection activeCell="D12" sqref="D12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2"/>
      <c r="C1" s="2"/>
      <c r="D1" s="2"/>
      <c r="E1" s="2"/>
      <c r="F1" s="3"/>
      <c r="G1" s="3"/>
      <c r="H1" s="3"/>
    </row>
    <row r="2" spans="2:8" ht="15.75" customHeight="1" x14ac:dyDescent="0.3">
      <c r="B2" s="62" t="s">
        <v>40</v>
      </c>
      <c r="C2" s="62"/>
      <c r="D2" s="62"/>
      <c r="E2" s="62"/>
      <c r="F2" s="62"/>
      <c r="G2" s="62"/>
      <c r="H2" s="62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41" t="s">
        <v>6</v>
      </c>
      <c r="C4" s="41" t="s">
        <v>58</v>
      </c>
      <c r="D4" s="41" t="s">
        <v>48</v>
      </c>
      <c r="E4" s="41" t="s">
        <v>45</v>
      </c>
      <c r="F4" s="41" t="s">
        <v>59</v>
      </c>
      <c r="G4" s="41" t="s">
        <v>16</v>
      </c>
      <c r="H4" s="41" t="s">
        <v>46</v>
      </c>
    </row>
    <row r="5" spans="2:8" x14ac:dyDescent="0.3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18</v>
      </c>
      <c r="H5" s="41" t="s">
        <v>19</v>
      </c>
    </row>
    <row r="6" spans="2:8" x14ac:dyDescent="0.3">
      <c r="B6" s="7" t="s">
        <v>41</v>
      </c>
      <c r="C6" s="5">
        <v>0</v>
      </c>
      <c r="D6" s="5">
        <v>0</v>
      </c>
      <c r="E6" s="6">
        <v>0</v>
      </c>
      <c r="F6" s="31">
        <v>0</v>
      </c>
      <c r="G6" s="31"/>
      <c r="H6" s="31"/>
    </row>
    <row r="7" spans="2:8" x14ac:dyDescent="0.3">
      <c r="B7" s="7" t="s">
        <v>31</v>
      </c>
      <c r="C7" s="5"/>
      <c r="D7" s="5"/>
      <c r="E7" s="5"/>
      <c r="F7" s="31"/>
      <c r="G7" s="31"/>
      <c r="H7" s="31"/>
    </row>
    <row r="8" spans="2:8" x14ac:dyDescent="0.3">
      <c r="B8" s="35" t="s">
        <v>30</v>
      </c>
      <c r="C8" s="5"/>
      <c r="D8" s="5"/>
      <c r="E8" s="5"/>
      <c r="F8" s="31"/>
      <c r="G8" s="31"/>
      <c r="H8" s="31"/>
    </row>
    <row r="9" spans="2:8" x14ac:dyDescent="0.3">
      <c r="B9" s="34" t="s">
        <v>29</v>
      </c>
      <c r="C9" s="5"/>
      <c r="D9" s="5"/>
      <c r="E9" s="5"/>
      <c r="F9" s="31"/>
      <c r="G9" s="31"/>
      <c r="H9" s="31"/>
    </row>
    <row r="10" spans="2:8" x14ac:dyDescent="0.3">
      <c r="B10" s="34" t="s">
        <v>22</v>
      </c>
      <c r="C10" s="5"/>
      <c r="D10" s="5"/>
      <c r="E10" s="5"/>
      <c r="F10" s="31"/>
      <c r="G10" s="31"/>
      <c r="H10" s="31"/>
    </row>
    <row r="11" spans="2:8" x14ac:dyDescent="0.3">
      <c r="B11" s="7" t="s">
        <v>28</v>
      </c>
      <c r="C11" s="5"/>
      <c r="D11" s="5"/>
      <c r="E11" s="6"/>
      <c r="F11" s="31"/>
      <c r="G11" s="31"/>
      <c r="H11" s="31"/>
    </row>
    <row r="12" spans="2:8" x14ac:dyDescent="0.3">
      <c r="B12" s="33" t="s">
        <v>27</v>
      </c>
      <c r="C12" s="5"/>
      <c r="D12" s="5"/>
      <c r="E12" s="6"/>
      <c r="F12" s="31"/>
      <c r="G12" s="31"/>
      <c r="H12" s="31"/>
    </row>
    <row r="13" spans="2:8" x14ac:dyDescent="0.3">
      <c r="B13" s="7" t="s">
        <v>26</v>
      </c>
      <c r="C13" s="5"/>
      <c r="D13" s="5"/>
      <c r="E13" s="6"/>
      <c r="F13" s="31"/>
      <c r="G13" s="31"/>
      <c r="H13" s="31"/>
    </row>
    <row r="14" spans="2:8" x14ac:dyDescent="0.3">
      <c r="B14" s="33" t="s">
        <v>25</v>
      </c>
      <c r="C14" s="5"/>
      <c r="D14" s="5"/>
      <c r="E14" s="6"/>
      <c r="F14" s="31"/>
      <c r="G14" s="31"/>
      <c r="H14" s="31"/>
    </row>
    <row r="15" spans="2:8" x14ac:dyDescent="0.3">
      <c r="B15" s="11" t="s">
        <v>15</v>
      </c>
      <c r="C15" s="5"/>
      <c r="D15" s="5"/>
      <c r="E15" s="6"/>
      <c r="F15" s="31"/>
      <c r="G15" s="31"/>
      <c r="H15" s="31"/>
    </row>
    <row r="16" spans="2:8" x14ac:dyDescent="0.3">
      <c r="B16" s="33"/>
      <c r="C16" s="5"/>
      <c r="D16" s="5"/>
      <c r="E16" s="6"/>
      <c r="F16" s="31"/>
      <c r="G16" s="31"/>
      <c r="H16" s="31"/>
    </row>
    <row r="17" spans="2:8" ht="15.75" customHeight="1" x14ac:dyDescent="0.3">
      <c r="B17" s="7" t="s">
        <v>42</v>
      </c>
      <c r="C17" s="5">
        <v>0</v>
      </c>
      <c r="D17" s="5">
        <v>0</v>
      </c>
      <c r="E17" s="6">
        <v>0</v>
      </c>
      <c r="F17" s="31">
        <v>0</v>
      </c>
      <c r="G17" s="31"/>
      <c r="H17" s="31"/>
    </row>
    <row r="18" spans="2:8" ht="15.75" customHeight="1" x14ac:dyDescent="0.3">
      <c r="B18" s="7" t="s">
        <v>31</v>
      </c>
      <c r="C18" s="5"/>
      <c r="D18" s="5"/>
      <c r="E18" s="5"/>
      <c r="F18" s="31"/>
      <c r="G18" s="31"/>
      <c r="H18" s="31"/>
    </row>
    <row r="19" spans="2:8" x14ac:dyDescent="0.3">
      <c r="B19" s="35" t="s">
        <v>30</v>
      </c>
      <c r="C19" s="5"/>
      <c r="D19" s="5"/>
      <c r="E19" s="5"/>
      <c r="F19" s="31"/>
      <c r="G19" s="31"/>
      <c r="H19" s="31"/>
    </row>
    <row r="20" spans="2:8" x14ac:dyDescent="0.3">
      <c r="B20" s="34" t="s">
        <v>29</v>
      </c>
      <c r="C20" s="5"/>
      <c r="D20" s="5"/>
      <c r="E20" s="5"/>
      <c r="F20" s="31"/>
      <c r="G20" s="31"/>
      <c r="H20" s="31"/>
    </row>
    <row r="21" spans="2:8" x14ac:dyDescent="0.3">
      <c r="B21" s="34" t="s">
        <v>22</v>
      </c>
      <c r="C21" s="5"/>
      <c r="D21" s="5"/>
      <c r="E21" s="5"/>
      <c r="F21" s="31"/>
      <c r="G21" s="31"/>
      <c r="H21" s="31"/>
    </row>
    <row r="22" spans="2:8" x14ac:dyDescent="0.3">
      <c r="B22" s="7" t="s">
        <v>28</v>
      </c>
      <c r="C22" s="5"/>
      <c r="D22" s="5"/>
      <c r="E22" s="6"/>
      <c r="F22" s="31"/>
      <c r="G22" s="31"/>
      <c r="H22" s="31"/>
    </row>
    <row r="23" spans="2:8" x14ac:dyDescent="0.3">
      <c r="B23" s="33" t="s">
        <v>27</v>
      </c>
      <c r="C23" s="5"/>
      <c r="D23" s="5"/>
      <c r="E23" s="6"/>
      <c r="F23" s="31"/>
      <c r="G23" s="31"/>
      <c r="H23" s="31"/>
    </row>
    <row r="24" spans="2:8" x14ac:dyDescent="0.3">
      <c r="B24" s="7" t="s">
        <v>26</v>
      </c>
      <c r="C24" s="5"/>
      <c r="D24" s="5"/>
      <c r="E24" s="6"/>
      <c r="F24" s="31"/>
      <c r="G24" s="31"/>
      <c r="H24" s="31"/>
    </row>
    <row r="25" spans="2:8" x14ac:dyDescent="0.3">
      <c r="B25" s="33" t="s">
        <v>25</v>
      </c>
      <c r="C25" s="5"/>
      <c r="D25" s="5"/>
      <c r="E25" s="6"/>
      <c r="F25" s="31"/>
      <c r="G25" s="31"/>
      <c r="H25" s="31"/>
    </row>
    <row r="26" spans="2:8" x14ac:dyDescent="0.3">
      <c r="B26" s="11" t="s">
        <v>15</v>
      </c>
      <c r="C26" s="5"/>
      <c r="D26" s="5"/>
      <c r="E26" s="6"/>
      <c r="F26" s="31"/>
      <c r="G26" s="31"/>
      <c r="H26" s="31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56D9E-3FE6-44DC-B209-11DAD7CABB99}">
  <sheetPr>
    <outlinePr summaryBelow="0"/>
    <pageSetUpPr autoPageBreaks="0"/>
  </sheetPr>
  <dimension ref="A1:S132"/>
  <sheetViews>
    <sheetView showGridLines="0" view="pageBreakPreview" topLeftCell="A105" zoomScale="60" zoomScaleNormal="100" workbookViewId="0">
      <selection activeCell="M130" sqref="M130"/>
    </sheetView>
  </sheetViews>
  <sheetFormatPr defaultColWidth="6.88671875" defaultRowHeight="12.75" customHeight="1" x14ac:dyDescent="0.3"/>
  <cols>
    <col min="1" max="1" width="1.109375" style="102" customWidth="1"/>
    <col min="2" max="2" width="6.6640625" style="102" customWidth="1"/>
    <col min="3" max="3" width="9.33203125" style="102" customWidth="1"/>
    <col min="4" max="4" width="44.6640625" style="102" customWidth="1"/>
    <col min="5" max="5" width="1.109375" style="102" customWidth="1"/>
    <col min="6" max="6" width="3.109375" style="102" customWidth="1"/>
    <col min="7" max="7" width="6.109375" style="102" customWidth="1"/>
    <col min="8" max="8" width="6" style="102" customWidth="1"/>
    <col min="9" max="9" width="3.5546875" style="102" customWidth="1"/>
    <col min="10" max="10" width="2.109375" style="102" customWidth="1"/>
    <col min="11" max="11" width="1.6640625" style="102" customWidth="1"/>
    <col min="12" max="12" width="1.33203125" style="102" customWidth="1"/>
    <col min="13" max="13" width="15" style="102" customWidth="1"/>
    <col min="14" max="14" width="1.5546875" style="102" customWidth="1"/>
    <col min="15" max="15" width="15.6640625" style="102" customWidth="1"/>
    <col min="16" max="16" width="15.109375" style="102" customWidth="1"/>
    <col min="17" max="17" width="1" style="102" customWidth="1"/>
    <col min="18" max="18" width="7.6640625" style="102" customWidth="1"/>
    <col min="19" max="19" width="10.5546875" style="102" bestFit="1" customWidth="1"/>
    <col min="20" max="256" width="6.88671875" style="102"/>
    <col min="257" max="257" width="1.109375" style="102" customWidth="1"/>
    <col min="258" max="258" width="6.6640625" style="102" customWidth="1"/>
    <col min="259" max="259" width="9.33203125" style="102" customWidth="1"/>
    <col min="260" max="260" width="44.6640625" style="102" customWidth="1"/>
    <col min="261" max="261" width="1.109375" style="102" customWidth="1"/>
    <col min="262" max="262" width="3.109375" style="102" customWidth="1"/>
    <col min="263" max="263" width="6.109375" style="102" customWidth="1"/>
    <col min="264" max="264" width="6" style="102" customWidth="1"/>
    <col min="265" max="265" width="3.5546875" style="102" customWidth="1"/>
    <col min="266" max="266" width="2.109375" style="102" customWidth="1"/>
    <col min="267" max="267" width="1.6640625" style="102" customWidth="1"/>
    <col min="268" max="268" width="1.33203125" style="102" customWidth="1"/>
    <col min="269" max="269" width="15" style="102" customWidth="1"/>
    <col min="270" max="270" width="1.5546875" style="102" customWidth="1"/>
    <col min="271" max="271" width="15.6640625" style="102" customWidth="1"/>
    <col min="272" max="272" width="15.109375" style="102" customWidth="1"/>
    <col min="273" max="273" width="1" style="102" customWidth="1"/>
    <col min="274" max="274" width="7.6640625" style="102" customWidth="1"/>
    <col min="275" max="275" width="10.5546875" style="102" bestFit="1" customWidth="1"/>
    <col min="276" max="512" width="6.88671875" style="102"/>
    <col min="513" max="513" width="1.109375" style="102" customWidth="1"/>
    <col min="514" max="514" width="6.6640625" style="102" customWidth="1"/>
    <col min="515" max="515" width="9.33203125" style="102" customWidth="1"/>
    <col min="516" max="516" width="44.6640625" style="102" customWidth="1"/>
    <col min="517" max="517" width="1.109375" style="102" customWidth="1"/>
    <col min="518" max="518" width="3.109375" style="102" customWidth="1"/>
    <col min="519" max="519" width="6.109375" style="102" customWidth="1"/>
    <col min="520" max="520" width="6" style="102" customWidth="1"/>
    <col min="521" max="521" width="3.5546875" style="102" customWidth="1"/>
    <col min="522" max="522" width="2.109375" style="102" customWidth="1"/>
    <col min="523" max="523" width="1.6640625" style="102" customWidth="1"/>
    <col min="524" max="524" width="1.33203125" style="102" customWidth="1"/>
    <col min="525" max="525" width="15" style="102" customWidth="1"/>
    <col min="526" max="526" width="1.5546875" style="102" customWidth="1"/>
    <col min="527" max="527" width="15.6640625" style="102" customWidth="1"/>
    <col min="528" max="528" width="15.109375" style="102" customWidth="1"/>
    <col min="529" max="529" width="1" style="102" customWidth="1"/>
    <col min="530" max="530" width="7.6640625" style="102" customWidth="1"/>
    <col min="531" max="531" width="10.5546875" style="102" bestFit="1" customWidth="1"/>
    <col min="532" max="768" width="6.88671875" style="102"/>
    <col min="769" max="769" width="1.109375" style="102" customWidth="1"/>
    <col min="770" max="770" width="6.6640625" style="102" customWidth="1"/>
    <col min="771" max="771" width="9.33203125" style="102" customWidth="1"/>
    <col min="772" max="772" width="44.6640625" style="102" customWidth="1"/>
    <col min="773" max="773" width="1.109375" style="102" customWidth="1"/>
    <col min="774" max="774" width="3.109375" style="102" customWidth="1"/>
    <col min="775" max="775" width="6.109375" style="102" customWidth="1"/>
    <col min="776" max="776" width="6" style="102" customWidth="1"/>
    <col min="777" max="777" width="3.5546875" style="102" customWidth="1"/>
    <col min="778" max="778" width="2.109375" style="102" customWidth="1"/>
    <col min="779" max="779" width="1.6640625" style="102" customWidth="1"/>
    <col min="780" max="780" width="1.33203125" style="102" customWidth="1"/>
    <col min="781" max="781" width="15" style="102" customWidth="1"/>
    <col min="782" max="782" width="1.5546875" style="102" customWidth="1"/>
    <col min="783" max="783" width="15.6640625" style="102" customWidth="1"/>
    <col min="784" max="784" width="15.109375" style="102" customWidth="1"/>
    <col min="785" max="785" width="1" style="102" customWidth="1"/>
    <col min="786" max="786" width="7.6640625" style="102" customWidth="1"/>
    <col min="787" max="787" width="10.5546875" style="102" bestFit="1" customWidth="1"/>
    <col min="788" max="1024" width="6.88671875" style="102"/>
    <col min="1025" max="1025" width="1.109375" style="102" customWidth="1"/>
    <col min="1026" max="1026" width="6.6640625" style="102" customWidth="1"/>
    <col min="1027" max="1027" width="9.33203125" style="102" customWidth="1"/>
    <col min="1028" max="1028" width="44.6640625" style="102" customWidth="1"/>
    <col min="1029" max="1029" width="1.109375" style="102" customWidth="1"/>
    <col min="1030" max="1030" width="3.109375" style="102" customWidth="1"/>
    <col min="1031" max="1031" width="6.109375" style="102" customWidth="1"/>
    <col min="1032" max="1032" width="6" style="102" customWidth="1"/>
    <col min="1033" max="1033" width="3.5546875" style="102" customWidth="1"/>
    <col min="1034" max="1034" width="2.109375" style="102" customWidth="1"/>
    <col min="1035" max="1035" width="1.6640625" style="102" customWidth="1"/>
    <col min="1036" max="1036" width="1.33203125" style="102" customWidth="1"/>
    <col min="1037" max="1037" width="15" style="102" customWidth="1"/>
    <col min="1038" max="1038" width="1.5546875" style="102" customWidth="1"/>
    <col min="1039" max="1039" width="15.6640625" style="102" customWidth="1"/>
    <col min="1040" max="1040" width="15.109375" style="102" customWidth="1"/>
    <col min="1041" max="1041" width="1" style="102" customWidth="1"/>
    <col min="1042" max="1042" width="7.6640625" style="102" customWidth="1"/>
    <col min="1043" max="1043" width="10.5546875" style="102" bestFit="1" customWidth="1"/>
    <col min="1044" max="1280" width="6.88671875" style="102"/>
    <col min="1281" max="1281" width="1.109375" style="102" customWidth="1"/>
    <col min="1282" max="1282" width="6.6640625" style="102" customWidth="1"/>
    <col min="1283" max="1283" width="9.33203125" style="102" customWidth="1"/>
    <col min="1284" max="1284" width="44.6640625" style="102" customWidth="1"/>
    <col min="1285" max="1285" width="1.109375" style="102" customWidth="1"/>
    <col min="1286" max="1286" width="3.109375" style="102" customWidth="1"/>
    <col min="1287" max="1287" width="6.109375" style="102" customWidth="1"/>
    <col min="1288" max="1288" width="6" style="102" customWidth="1"/>
    <col min="1289" max="1289" width="3.5546875" style="102" customWidth="1"/>
    <col min="1290" max="1290" width="2.109375" style="102" customWidth="1"/>
    <col min="1291" max="1291" width="1.6640625" style="102" customWidth="1"/>
    <col min="1292" max="1292" width="1.33203125" style="102" customWidth="1"/>
    <col min="1293" max="1293" width="15" style="102" customWidth="1"/>
    <col min="1294" max="1294" width="1.5546875" style="102" customWidth="1"/>
    <col min="1295" max="1295" width="15.6640625" style="102" customWidth="1"/>
    <col min="1296" max="1296" width="15.109375" style="102" customWidth="1"/>
    <col min="1297" max="1297" width="1" style="102" customWidth="1"/>
    <col min="1298" max="1298" width="7.6640625" style="102" customWidth="1"/>
    <col min="1299" max="1299" width="10.5546875" style="102" bestFit="1" customWidth="1"/>
    <col min="1300" max="1536" width="6.88671875" style="102"/>
    <col min="1537" max="1537" width="1.109375" style="102" customWidth="1"/>
    <col min="1538" max="1538" width="6.6640625" style="102" customWidth="1"/>
    <col min="1539" max="1539" width="9.33203125" style="102" customWidth="1"/>
    <col min="1540" max="1540" width="44.6640625" style="102" customWidth="1"/>
    <col min="1541" max="1541" width="1.109375" style="102" customWidth="1"/>
    <col min="1542" max="1542" width="3.109375" style="102" customWidth="1"/>
    <col min="1543" max="1543" width="6.109375" style="102" customWidth="1"/>
    <col min="1544" max="1544" width="6" style="102" customWidth="1"/>
    <col min="1545" max="1545" width="3.5546875" style="102" customWidth="1"/>
    <col min="1546" max="1546" width="2.109375" style="102" customWidth="1"/>
    <col min="1547" max="1547" width="1.6640625" style="102" customWidth="1"/>
    <col min="1548" max="1548" width="1.33203125" style="102" customWidth="1"/>
    <col min="1549" max="1549" width="15" style="102" customWidth="1"/>
    <col min="1550" max="1550" width="1.5546875" style="102" customWidth="1"/>
    <col min="1551" max="1551" width="15.6640625" style="102" customWidth="1"/>
    <col min="1552" max="1552" width="15.109375" style="102" customWidth="1"/>
    <col min="1553" max="1553" width="1" style="102" customWidth="1"/>
    <col min="1554" max="1554" width="7.6640625" style="102" customWidth="1"/>
    <col min="1555" max="1555" width="10.5546875" style="102" bestFit="1" customWidth="1"/>
    <col min="1556" max="1792" width="6.88671875" style="102"/>
    <col min="1793" max="1793" width="1.109375" style="102" customWidth="1"/>
    <col min="1794" max="1794" width="6.6640625" style="102" customWidth="1"/>
    <col min="1795" max="1795" width="9.33203125" style="102" customWidth="1"/>
    <col min="1796" max="1796" width="44.6640625" style="102" customWidth="1"/>
    <col min="1797" max="1797" width="1.109375" style="102" customWidth="1"/>
    <col min="1798" max="1798" width="3.109375" style="102" customWidth="1"/>
    <col min="1799" max="1799" width="6.109375" style="102" customWidth="1"/>
    <col min="1800" max="1800" width="6" style="102" customWidth="1"/>
    <col min="1801" max="1801" width="3.5546875" style="102" customWidth="1"/>
    <col min="1802" max="1802" width="2.109375" style="102" customWidth="1"/>
    <col min="1803" max="1803" width="1.6640625" style="102" customWidth="1"/>
    <col min="1804" max="1804" width="1.33203125" style="102" customWidth="1"/>
    <col min="1805" max="1805" width="15" style="102" customWidth="1"/>
    <col min="1806" max="1806" width="1.5546875" style="102" customWidth="1"/>
    <col min="1807" max="1807" width="15.6640625" style="102" customWidth="1"/>
    <col min="1808" max="1808" width="15.109375" style="102" customWidth="1"/>
    <col min="1809" max="1809" width="1" style="102" customWidth="1"/>
    <col min="1810" max="1810" width="7.6640625" style="102" customWidth="1"/>
    <col min="1811" max="1811" width="10.5546875" style="102" bestFit="1" customWidth="1"/>
    <col min="1812" max="2048" width="6.88671875" style="102"/>
    <col min="2049" max="2049" width="1.109375" style="102" customWidth="1"/>
    <col min="2050" max="2050" width="6.6640625" style="102" customWidth="1"/>
    <col min="2051" max="2051" width="9.33203125" style="102" customWidth="1"/>
    <col min="2052" max="2052" width="44.6640625" style="102" customWidth="1"/>
    <col min="2053" max="2053" width="1.109375" style="102" customWidth="1"/>
    <col min="2054" max="2054" width="3.109375" style="102" customWidth="1"/>
    <col min="2055" max="2055" width="6.109375" style="102" customWidth="1"/>
    <col min="2056" max="2056" width="6" style="102" customWidth="1"/>
    <col min="2057" max="2057" width="3.5546875" style="102" customWidth="1"/>
    <col min="2058" max="2058" width="2.109375" style="102" customWidth="1"/>
    <col min="2059" max="2059" width="1.6640625" style="102" customWidth="1"/>
    <col min="2060" max="2060" width="1.33203125" style="102" customWidth="1"/>
    <col min="2061" max="2061" width="15" style="102" customWidth="1"/>
    <col min="2062" max="2062" width="1.5546875" style="102" customWidth="1"/>
    <col min="2063" max="2063" width="15.6640625" style="102" customWidth="1"/>
    <col min="2064" max="2064" width="15.109375" style="102" customWidth="1"/>
    <col min="2065" max="2065" width="1" style="102" customWidth="1"/>
    <col min="2066" max="2066" width="7.6640625" style="102" customWidth="1"/>
    <col min="2067" max="2067" width="10.5546875" style="102" bestFit="1" customWidth="1"/>
    <col min="2068" max="2304" width="6.88671875" style="102"/>
    <col min="2305" max="2305" width="1.109375" style="102" customWidth="1"/>
    <col min="2306" max="2306" width="6.6640625" style="102" customWidth="1"/>
    <col min="2307" max="2307" width="9.33203125" style="102" customWidth="1"/>
    <col min="2308" max="2308" width="44.6640625" style="102" customWidth="1"/>
    <col min="2309" max="2309" width="1.109375" style="102" customWidth="1"/>
    <col min="2310" max="2310" width="3.109375" style="102" customWidth="1"/>
    <col min="2311" max="2311" width="6.109375" style="102" customWidth="1"/>
    <col min="2312" max="2312" width="6" style="102" customWidth="1"/>
    <col min="2313" max="2313" width="3.5546875" style="102" customWidth="1"/>
    <col min="2314" max="2314" width="2.109375" style="102" customWidth="1"/>
    <col min="2315" max="2315" width="1.6640625" style="102" customWidth="1"/>
    <col min="2316" max="2316" width="1.33203125" style="102" customWidth="1"/>
    <col min="2317" max="2317" width="15" style="102" customWidth="1"/>
    <col min="2318" max="2318" width="1.5546875" style="102" customWidth="1"/>
    <col min="2319" max="2319" width="15.6640625" style="102" customWidth="1"/>
    <col min="2320" max="2320" width="15.109375" style="102" customWidth="1"/>
    <col min="2321" max="2321" width="1" style="102" customWidth="1"/>
    <col min="2322" max="2322" width="7.6640625" style="102" customWidth="1"/>
    <col min="2323" max="2323" width="10.5546875" style="102" bestFit="1" customWidth="1"/>
    <col min="2324" max="2560" width="6.88671875" style="102"/>
    <col min="2561" max="2561" width="1.109375" style="102" customWidth="1"/>
    <col min="2562" max="2562" width="6.6640625" style="102" customWidth="1"/>
    <col min="2563" max="2563" width="9.33203125" style="102" customWidth="1"/>
    <col min="2564" max="2564" width="44.6640625" style="102" customWidth="1"/>
    <col min="2565" max="2565" width="1.109375" style="102" customWidth="1"/>
    <col min="2566" max="2566" width="3.109375" style="102" customWidth="1"/>
    <col min="2567" max="2567" width="6.109375" style="102" customWidth="1"/>
    <col min="2568" max="2568" width="6" style="102" customWidth="1"/>
    <col min="2569" max="2569" width="3.5546875" style="102" customWidth="1"/>
    <col min="2570" max="2570" width="2.109375" style="102" customWidth="1"/>
    <col min="2571" max="2571" width="1.6640625" style="102" customWidth="1"/>
    <col min="2572" max="2572" width="1.33203125" style="102" customWidth="1"/>
    <col min="2573" max="2573" width="15" style="102" customWidth="1"/>
    <col min="2574" max="2574" width="1.5546875" style="102" customWidth="1"/>
    <col min="2575" max="2575" width="15.6640625" style="102" customWidth="1"/>
    <col min="2576" max="2576" width="15.109375" style="102" customWidth="1"/>
    <col min="2577" max="2577" width="1" style="102" customWidth="1"/>
    <col min="2578" max="2578" width="7.6640625" style="102" customWidth="1"/>
    <col min="2579" max="2579" width="10.5546875" style="102" bestFit="1" customWidth="1"/>
    <col min="2580" max="2816" width="6.88671875" style="102"/>
    <col min="2817" max="2817" width="1.109375" style="102" customWidth="1"/>
    <col min="2818" max="2818" width="6.6640625" style="102" customWidth="1"/>
    <col min="2819" max="2819" width="9.33203125" style="102" customWidth="1"/>
    <col min="2820" max="2820" width="44.6640625" style="102" customWidth="1"/>
    <col min="2821" max="2821" width="1.109375" style="102" customWidth="1"/>
    <col min="2822" max="2822" width="3.109375" style="102" customWidth="1"/>
    <col min="2823" max="2823" width="6.109375" style="102" customWidth="1"/>
    <col min="2824" max="2824" width="6" style="102" customWidth="1"/>
    <col min="2825" max="2825" width="3.5546875" style="102" customWidth="1"/>
    <col min="2826" max="2826" width="2.109375" style="102" customWidth="1"/>
    <col min="2827" max="2827" width="1.6640625" style="102" customWidth="1"/>
    <col min="2828" max="2828" width="1.33203125" style="102" customWidth="1"/>
    <col min="2829" max="2829" width="15" style="102" customWidth="1"/>
    <col min="2830" max="2830" width="1.5546875" style="102" customWidth="1"/>
    <col min="2831" max="2831" width="15.6640625" style="102" customWidth="1"/>
    <col min="2832" max="2832" width="15.109375" style="102" customWidth="1"/>
    <col min="2833" max="2833" width="1" style="102" customWidth="1"/>
    <col min="2834" max="2834" width="7.6640625" style="102" customWidth="1"/>
    <col min="2835" max="2835" width="10.5546875" style="102" bestFit="1" customWidth="1"/>
    <col min="2836" max="3072" width="6.88671875" style="102"/>
    <col min="3073" max="3073" width="1.109375" style="102" customWidth="1"/>
    <col min="3074" max="3074" width="6.6640625" style="102" customWidth="1"/>
    <col min="3075" max="3075" width="9.33203125" style="102" customWidth="1"/>
    <col min="3076" max="3076" width="44.6640625" style="102" customWidth="1"/>
    <col min="3077" max="3077" width="1.109375" style="102" customWidth="1"/>
    <col min="3078" max="3078" width="3.109375" style="102" customWidth="1"/>
    <col min="3079" max="3079" width="6.109375" style="102" customWidth="1"/>
    <col min="3080" max="3080" width="6" style="102" customWidth="1"/>
    <col min="3081" max="3081" width="3.5546875" style="102" customWidth="1"/>
    <col min="3082" max="3082" width="2.109375" style="102" customWidth="1"/>
    <col min="3083" max="3083" width="1.6640625" style="102" customWidth="1"/>
    <col min="3084" max="3084" width="1.33203125" style="102" customWidth="1"/>
    <col min="3085" max="3085" width="15" style="102" customWidth="1"/>
    <col min="3086" max="3086" width="1.5546875" style="102" customWidth="1"/>
    <col min="3087" max="3087" width="15.6640625" style="102" customWidth="1"/>
    <col min="3088" max="3088" width="15.109375" style="102" customWidth="1"/>
    <col min="3089" max="3089" width="1" style="102" customWidth="1"/>
    <col min="3090" max="3090" width="7.6640625" style="102" customWidth="1"/>
    <col min="3091" max="3091" width="10.5546875" style="102" bestFit="1" customWidth="1"/>
    <col min="3092" max="3328" width="6.88671875" style="102"/>
    <col min="3329" max="3329" width="1.109375" style="102" customWidth="1"/>
    <col min="3330" max="3330" width="6.6640625" style="102" customWidth="1"/>
    <col min="3331" max="3331" width="9.33203125" style="102" customWidth="1"/>
    <col min="3332" max="3332" width="44.6640625" style="102" customWidth="1"/>
    <col min="3333" max="3333" width="1.109375" style="102" customWidth="1"/>
    <col min="3334" max="3334" width="3.109375" style="102" customWidth="1"/>
    <col min="3335" max="3335" width="6.109375" style="102" customWidth="1"/>
    <col min="3336" max="3336" width="6" style="102" customWidth="1"/>
    <col min="3337" max="3337" width="3.5546875" style="102" customWidth="1"/>
    <col min="3338" max="3338" width="2.109375" style="102" customWidth="1"/>
    <col min="3339" max="3339" width="1.6640625" style="102" customWidth="1"/>
    <col min="3340" max="3340" width="1.33203125" style="102" customWidth="1"/>
    <col min="3341" max="3341" width="15" style="102" customWidth="1"/>
    <col min="3342" max="3342" width="1.5546875" style="102" customWidth="1"/>
    <col min="3343" max="3343" width="15.6640625" style="102" customWidth="1"/>
    <col min="3344" max="3344" width="15.109375" style="102" customWidth="1"/>
    <col min="3345" max="3345" width="1" style="102" customWidth="1"/>
    <col min="3346" max="3346" width="7.6640625" style="102" customWidth="1"/>
    <col min="3347" max="3347" width="10.5546875" style="102" bestFit="1" customWidth="1"/>
    <col min="3348" max="3584" width="6.88671875" style="102"/>
    <col min="3585" max="3585" width="1.109375" style="102" customWidth="1"/>
    <col min="3586" max="3586" width="6.6640625" style="102" customWidth="1"/>
    <col min="3587" max="3587" width="9.33203125" style="102" customWidth="1"/>
    <col min="3588" max="3588" width="44.6640625" style="102" customWidth="1"/>
    <col min="3589" max="3589" width="1.109375" style="102" customWidth="1"/>
    <col min="3590" max="3590" width="3.109375" style="102" customWidth="1"/>
    <col min="3591" max="3591" width="6.109375" style="102" customWidth="1"/>
    <col min="3592" max="3592" width="6" style="102" customWidth="1"/>
    <col min="3593" max="3593" width="3.5546875" style="102" customWidth="1"/>
    <col min="3594" max="3594" width="2.109375" style="102" customWidth="1"/>
    <col min="3595" max="3595" width="1.6640625" style="102" customWidth="1"/>
    <col min="3596" max="3596" width="1.33203125" style="102" customWidth="1"/>
    <col min="3597" max="3597" width="15" style="102" customWidth="1"/>
    <col min="3598" max="3598" width="1.5546875" style="102" customWidth="1"/>
    <col min="3599" max="3599" width="15.6640625" style="102" customWidth="1"/>
    <col min="3600" max="3600" width="15.109375" style="102" customWidth="1"/>
    <col min="3601" max="3601" width="1" style="102" customWidth="1"/>
    <col min="3602" max="3602" width="7.6640625" style="102" customWidth="1"/>
    <col min="3603" max="3603" width="10.5546875" style="102" bestFit="1" customWidth="1"/>
    <col min="3604" max="3840" width="6.88671875" style="102"/>
    <col min="3841" max="3841" width="1.109375" style="102" customWidth="1"/>
    <col min="3842" max="3842" width="6.6640625" style="102" customWidth="1"/>
    <col min="3843" max="3843" width="9.33203125" style="102" customWidth="1"/>
    <col min="3844" max="3844" width="44.6640625" style="102" customWidth="1"/>
    <col min="3845" max="3845" width="1.109375" style="102" customWidth="1"/>
    <col min="3846" max="3846" width="3.109375" style="102" customWidth="1"/>
    <col min="3847" max="3847" width="6.109375" style="102" customWidth="1"/>
    <col min="3848" max="3848" width="6" style="102" customWidth="1"/>
    <col min="3849" max="3849" width="3.5546875" style="102" customWidth="1"/>
    <col min="3850" max="3850" width="2.109375" style="102" customWidth="1"/>
    <col min="3851" max="3851" width="1.6640625" style="102" customWidth="1"/>
    <col min="3852" max="3852" width="1.33203125" style="102" customWidth="1"/>
    <col min="3853" max="3853" width="15" style="102" customWidth="1"/>
    <col min="3854" max="3854" width="1.5546875" style="102" customWidth="1"/>
    <col min="3855" max="3855" width="15.6640625" style="102" customWidth="1"/>
    <col min="3856" max="3856" width="15.109375" style="102" customWidth="1"/>
    <col min="3857" max="3857" width="1" style="102" customWidth="1"/>
    <col min="3858" max="3858" width="7.6640625" style="102" customWidth="1"/>
    <col min="3859" max="3859" width="10.5546875" style="102" bestFit="1" customWidth="1"/>
    <col min="3860" max="4096" width="6.88671875" style="102"/>
    <col min="4097" max="4097" width="1.109375" style="102" customWidth="1"/>
    <col min="4098" max="4098" width="6.6640625" style="102" customWidth="1"/>
    <col min="4099" max="4099" width="9.33203125" style="102" customWidth="1"/>
    <col min="4100" max="4100" width="44.6640625" style="102" customWidth="1"/>
    <col min="4101" max="4101" width="1.109375" style="102" customWidth="1"/>
    <col min="4102" max="4102" width="3.109375" style="102" customWidth="1"/>
    <col min="4103" max="4103" width="6.109375" style="102" customWidth="1"/>
    <col min="4104" max="4104" width="6" style="102" customWidth="1"/>
    <col min="4105" max="4105" width="3.5546875" style="102" customWidth="1"/>
    <col min="4106" max="4106" width="2.109375" style="102" customWidth="1"/>
    <col min="4107" max="4107" width="1.6640625" style="102" customWidth="1"/>
    <col min="4108" max="4108" width="1.33203125" style="102" customWidth="1"/>
    <col min="4109" max="4109" width="15" style="102" customWidth="1"/>
    <col min="4110" max="4110" width="1.5546875" style="102" customWidth="1"/>
    <col min="4111" max="4111" width="15.6640625" style="102" customWidth="1"/>
    <col min="4112" max="4112" width="15.109375" style="102" customWidth="1"/>
    <col min="4113" max="4113" width="1" style="102" customWidth="1"/>
    <col min="4114" max="4114" width="7.6640625" style="102" customWidth="1"/>
    <col min="4115" max="4115" width="10.5546875" style="102" bestFit="1" customWidth="1"/>
    <col min="4116" max="4352" width="6.88671875" style="102"/>
    <col min="4353" max="4353" width="1.109375" style="102" customWidth="1"/>
    <col min="4354" max="4354" width="6.6640625" style="102" customWidth="1"/>
    <col min="4355" max="4355" width="9.33203125" style="102" customWidth="1"/>
    <col min="4356" max="4356" width="44.6640625" style="102" customWidth="1"/>
    <col min="4357" max="4357" width="1.109375" style="102" customWidth="1"/>
    <col min="4358" max="4358" width="3.109375" style="102" customWidth="1"/>
    <col min="4359" max="4359" width="6.109375" style="102" customWidth="1"/>
    <col min="4360" max="4360" width="6" style="102" customWidth="1"/>
    <col min="4361" max="4361" width="3.5546875" style="102" customWidth="1"/>
    <col min="4362" max="4362" width="2.109375" style="102" customWidth="1"/>
    <col min="4363" max="4363" width="1.6640625" style="102" customWidth="1"/>
    <col min="4364" max="4364" width="1.33203125" style="102" customWidth="1"/>
    <col min="4365" max="4365" width="15" style="102" customWidth="1"/>
    <col min="4366" max="4366" width="1.5546875" style="102" customWidth="1"/>
    <col min="4367" max="4367" width="15.6640625" style="102" customWidth="1"/>
    <col min="4368" max="4368" width="15.109375" style="102" customWidth="1"/>
    <col min="4369" max="4369" width="1" style="102" customWidth="1"/>
    <col min="4370" max="4370" width="7.6640625" style="102" customWidth="1"/>
    <col min="4371" max="4371" width="10.5546875" style="102" bestFit="1" customWidth="1"/>
    <col min="4372" max="4608" width="6.88671875" style="102"/>
    <col min="4609" max="4609" width="1.109375" style="102" customWidth="1"/>
    <col min="4610" max="4610" width="6.6640625" style="102" customWidth="1"/>
    <col min="4611" max="4611" width="9.33203125" style="102" customWidth="1"/>
    <col min="4612" max="4612" width="44.6640625" style="102" customWidth="1"/>
    <col min="4613" max="4613" width="1.109375" style="102" customWidth="1"/>
    <col min="4614" max="4614" width="3.109375" style="102" customWidth="1"/>
    <col min="4615" max="4615" width="6.109375" style="102" customWidth="1"/>
    <col min="4616" max="4616" width="6" style="102" customWidth="1"/>
    <col min="4617" max="4617" width="3.5546875" style="102" customWidth="1"/>
    <col min="4618" max="4618" width="2.109375" style="102" customWidth="1"/>
    <col min="4619" max="4619" width="1.6640625" style="102" customWidth="1"/>
    <col min="4620" max="4620" width="1.33203125" style="102" customWidth="1"/>
    <col min="4621" max="4621" width="15" style="102" customWidth="1"/>
    <col min="4622" max="4622" width="1.5546875" style="102" customWidth="1"/>
    <col min="4623" max="4623" width="15.6640625" style="102" customWidth="1"/>
    <col min="4624" max="4624" width="15.109375" style="102" customWidth="1"/>
    <col min="4625" max="4625" width="1" style="102" customWidth="1"/>
    <col min="4626" max="4626" width="7.6640625" style="102" customWidth="1"/>
    <col min="4627" max="4627" width="10.5546875" style="102" bestFit="1" customWidth="1"/>
    <col min="4628" max="4864" width="6.88671875" style="102"/>
    <col min="4865" max="4865" width="1.109375" style="102" customWidth="1"/>
    <col min="4866" max="4866" width="6.6640625" style="102" customWidth="1"/>
    <col min="4867" max="4867" width="9.33203125" style="102" customWidth="1"/>
    <col min="4868" max="4868" width="44.6640625" style="102" customWidth="1"/>
    <col min="4869" max="4869" width="1.109375" style="102" customWidth="1"/>
    <col min="4870" max="4870" width="3.109375" style="102" customWidth="1"/>
    <col min="4871" max="4871" width="6.109375" style="102" customWidth="1"/>
    <col min="4872" max="4872" width="6" style="102" customWidth="1"/>
    <col min="4873" max="4873" width="3.5546875" style="102" customWidth="1"/>
    <col min="4874" max="4874" width="2.109375" style="102" customWidth="1"/>
    <col min="4875" max="4875" width="1.6640625" style="102" customWidth="1"/>
    <col min="4876" max="4876" width="1.33203125" style="102" customWidth="1"/>
    <col min="4877" max="4877" width="15" style="102" customWidth="1"/>
    <col min="4878" max="4878" width="1.5546875" style="102" customWidth="1"/>
    <col min="4879" max="4879" width="15.6640625" style="102" customWidth="1"/>
    <col min="4880" max="4880" width="15.109375" style="102" customWidth="1"/>
    <col min="4881" max="4881" width="1" style="102" customWidth="1"/>
    <col min="4882" max="4882" width="7.6640625" style="102" customWidth="1"/>
    <col min="4883" max="4883" width="10.5546875" style="102" bestFit="1" customWidth="1"/>
    <col min="4884" max="5120" width="6.88671875" style="102"/>
    <col min="5121" max="5121" width="1.109375" style="102" customWidth="1"/>
    <col min="5122" max="5122" width="6.6640625" style="102" customWidth="1"/>
    <col min="5123" max="5123" width="9.33203125" style="102" customWidth="1"/>
    <col min="5124" max="5124" width="44.6640625" style="102" customWidth="1"/>
    <col min="5125" max="5125" width="1.109375" style="102" customWidth="1"/>
    <col min="5126" max="5126" width="3.109375" style="102" customWidth="1"/>
    <col min="5127" max="5127" width="6.109375" style="102" customWidth="1"/>
    <col min="5128" max="5128" width="6" style="102" customWidth="1"/>
    <col min="5129" max="5129" width="3.5546875" style="102" customWidth="1"/>
    <col min="5130" max="5130" width="2.109375" style="102" customWidth="1"/>
    <col min="5131" max="5131" width="1.6640625" style="102" customWidth="1"/>
    <col min="5132" max="5132" width="1.33203125" style="102" customWidth="1"/>
    <col min="5133" max="5133" width="15" style="102" customWidth="1"/>
    <col min="5134" max="5134" width="1.5546875" style="102" customWidth="1"/>
    <col min="5135" max="5135" width="15.6640625" style="102" customWidth="1"/>
    <col min="5136" max="5136" width="15.109375" style="102" customWidth="1"/>
    <col min="5137" max="5137" width="1" style="102" customWidth="1"/>
    <col min="5138" max="5138" width="7.6640625" style="102" customWidth="1"/>
    <col min="5139" max="5139" width="10.5546875" style="102" bestFit="1" customWidth="1"/>
    <col min="5140" max="5376" width="6.88671875" style="102"/>
    <col min="5377" max="5377" width="1.109375" style="102" customWidth="1"/>
    <col min="5378" max="5378" width="6.6640625" style="102" customWidth="1"/>
    <col min="5379" max="5379" width="9.33203125" style="102" customWidth="1"/>
    <col min="5380" max="5380" width="44.6640625" style="102" customWidth="1"/>
    <col min="5381" max="5381" width="1.109375" style="102" customWidth="1"/>
    <col min="5382" max="5382" width="3.109375" style="102" customWidth="1"/>
    <col min="5383" max="5383" width="6.109375" style="102" customWidth="1"/>
    <col min="5384" max="5384" width="6" style="102" customWidth="1"/>
    <col min="5385" max="5385" width="3.5546875" style="102" customWidth="1"/>
    <col min="5386" max="5386" width="2.109375" style="102" customWidth="1"/>
    <col min="5387" max="5387" width="1.6640625" style="102" customWidth="1"/>
    <col min="5388" max="5388" width="1.33203125" style="102" customWidth="1"/>
    <col min="5389" max="5389" width="15" style="102" customWidth="1"/>
    <col min="5390" max="5390" width="1.5546875" style="102" customWidth="1"/>
    <col min="5391" max="5391" width="15.6640625" style="102" customWidth="1"/>
    <col min="5392" max="5392" width="15.109375" style="102" customWidth="1"/>
    <col min="5393" max="5393" width="1" style="102" customWidth="1"/>
    <col min="5394" max="5394" width="7.6640625" style="102" customWidth="1"/>
    <col min="5395" max="5395" width="10.5546875" style="102" bestFit="1" customWidth="1"/>
    <col min="5396" max="5632" width="6.88671875" style="102"/>
    <col min="5633" max="5633" width="1.109375" style="102" customWidth="1"/>
    <col min="5634" max="5634" width="6.6640625" style="102" customWidth="1"/>
    <col min="5635" max="5635" width="9.33203125" style="102" customWidth="1"/>
    <col min="5636" max="5636" width="44.6640625" style="102" customWidth="1"/>
    <col min="5637" max="5637" width="1.109375" style="102" customWidth="1"/>
    <col min="5638" max="5638" width="3.109375" style="102" customWidth="1"/>
    <col min="5639" max="5639" width="6.109375" style="102" customWidth="1"/>
    <col min="5640" max="5640" width="6" style="102" customWidth="1"/>
    <col min="5641" max="5641" width="3.5546875" style="102" customWidth="1"/>
    <col min="5642" max="5642" width="2.109375" style="102" customWidth="1"/>
    <col min="5643" max="5643" width="1.6640625" style="102" customWidth="1"/>
    <col min="5644" max="5644" width="1.33203125" style="102" customWidth="1"/>
    <col min="5645" max="5645" width="15" style="102" customWidth="1"/>
    <col min="5646" max="5646" width="1.5546875" style="102" customWidth="1"/>
    <col min="5647" max="5647" width="15.6640625" style="102" customWidth="1"/>
    <col min="5648" max="5648" width="15.109375" style="102" customWidth="1"/>
    <col min="5649" max="5649" width="1" style="102" customWidth="1"/>
    <col min="5650" max="5650" width="7.6640625" style="102" customWidth="1"/>
    <col min="5651" max="5651" width="10.5546875" style="102" bestFit="1" customWidth="1"/>
    <col min="5652" max="5888" width="6.88671875" style="102"/>
    <col min="5889" max="5889" width="1.109375" style="102" customWidth="1"/>
    <col min="5890" max="5890" width="6.6640625" style="102" customWidth="1"/>
    <col min="5891" max="5891" width="9.33203125" style="102" customWidth="1"/>
    <col min="5892" max="5892" width="44.6640625" style="102" customWidth="1"/>
    <col min="5893" max="5893" width="1.109375" style="102" customWidth="1"/>
    <col min="5894" max="5894" width="3.109375" style="102" customWidth="1"/>
    <col min="5895" max="5895" width="6.109375" style="102" customWidth="1"/>
    <col min="5896" max="5896" width="6" style="102" customWidth="1"/>
    <col min="5897" max="5897" width="3.5546875" style="102" customWidth="1"/>
    <col min="5898" max="5898" width="2.109375" style="102" customWidth="1"/>
    <col min="5899" max="5899" width="1.6640625" style="102" customWidth="1"/>
    <col min="5900" max="5900" width="1.33203125" style="102" customWidth="1"/>
    <col min="5901" max="5901" width="15" style="102" customWidth="1"/>
    <col min="5902" max="5902" width="1.5546875" style="102" customWidth="1"/>
    <col min="5903" max="5903" width="15.6640625" style="102" customWidth="1"/>
    <col min="5904" max="5904" width="15.109375" style="102" customWidth="1"/>
    <col min="5905" max="5905" width="1" style="102" customWidth="1"/>
    <col min="5906" max="5906" width="7.6640625" style="102" customWidth="1"/>
    <col min="5907" max="5907" width="10.5546875" style="102" bestFit="1" customWidth="1"/>
    <col min="5908" max="6144" width="6.88671875" style="102"/>
    <col min="6145" max="6145" width="1.109375" style="102" customWidth="1"/>
    <col min="6146" max="6146" width="6.6640625" style="102" customWidth="1"/>
    <col min="6147" max="6147" width="9.33203125" style="102" customWidth="1"/>
    <col min="6148" max="6148" width="44.6640625" style="102" customWidth="1"/>
    <col min="6149" max="6149" width="1.109375" style="102" customWidth="1"/>
    <col min="6150" max="6150" width="3.109375" style="102" customWidth="1"/>
    <col min="6151" max="6151" width="6.109375" style="102" customWidth="1"/>
    <col min="6152" max="6152" width="6" style="102" customWidth="1"/>
    <col min="6153" max="6153" width="3.5546875" style="102" customWidth="1"/>
    <col min="6154" max="6154" width="2.109375" style="102" customWidth="1"/>
    <col min="6155" max="6155" width="1.6640625" style="102" customWidth="1"/>
    <col min="6156" max="6156" width="1.33203125" style="102" customWidth="1"/>
    <col min="6157" max="6157" width="15" style="102" customWidth="1"/>
    <col min="6158" max="6158" width="1.5546875" style="102" customWidth="1"/>
    <col min="6159" max="6159" width="15.6640625" style="102" customWidth="1"/>
    <col min="6160" max="6160" width="15.109375" style="102" customWidth="1"/>
    <col min="6161" max="6161" width="1" style="102" customWidth="1"/>
    <col min="6162" max="6162" width="7.6640625" style="102" customWidth="1"/>
    <col min="6163" max="6163" width="10.5546875" style="102" bestFit="1" customWidth="1"/>
    <col min="6164" max="6400" width="6.88671875" style="102"/>
    <col min="6401" max="6401" width="1.109375" style="102" customWidth="1"/>
    <col min="6402" max="6402" width="6.6640625" style="102" customWidth="1"/>
    <col min="6403" max="6403" width="9.33203125" style="102" customWidth="1"/>
    <col min="6404" max="6404" width="44.6640625" style="102" customWidth="1"/>
    <col min="6405" max="6405" width="1.109375" style="102" customWidth="1"/>
    <col min="6406" max="6406" width="3.109375" style="102" customWidth="1"/>
    <col min="6407" max="6407" width="6.109375" style="102" customWidth="1"/>
    <col min="6408" max="6408" width="6" style="102" customWidth="1"/>
    <col min="6409" max="6409" width="3.5546875" style="102" customWidth="1"/>
    <col min="6410" max="6410" width="2.109375" style="102" customWidth="1"/>
    <col min="6411" max="6411" width="1.6640625" style="102" customWidth="1"/>
    <col min="6412" max="6412" width="1.33203125" style="102" customWidth="1"/>
    <col min="6413" max="6413" width="15" style="102" customWidth="1"/>
    <col min="6414" max="6414" width="1.5546875" style="102" customWidth="1"/>
    <col min="6415" max="6415" width="15.6640625" style="102" customWidth="1"/>
    <col min="6416" max="6416" width="15.109375" style="102" customWidth="1"/>
    <col min="6417" max="6417" width="1" style="102" customWidth="1"/>
    <col min="6418" max="6418" width="7.6640625" style="102" customWidth="1"/>
    <col min="6419" max="6419" width="10.5546875" style="102" bestFit="1" customWidth="1"/>
    <col min="6420" max="6656" width="6.88671875" style="102"/>
    <col min="6657" max="6657" width="1.109375" style="102" customWidth="1"/>
    <col min="6658" max="6658" width="6.6640625" style="102" customWidth="1"/>
    <col min="6659" max="6659" width="9.33203125" style="102" customWidth="1"/>
    <col min="6660" max="6660" width="44.6640625" style="102" customWidth="1"/>
    <col min="6661" max="6661" width="1.109375" style="102" customWidth="1"/>
    <col min="6662" max="6662" width="3.109375" style="102" customWidth="1"/>
    <col min="6663" max="6663" width="6.109375" style="102" customWidth="1"/>
    <col min="6664" max="6664" width="6" style="102" customWidth="1"/>
    <col min="6665" max="6665" width="3.5546875" style="102" customWidth="1"/>
    <col min="6666" max="6666" width="2.109375" style="102" customWidth="1"/>
    <col min="6667" max="6667" width="1.6640625" style="102" customWidth="1"/>
    <col min="6668" max="6668" width="1.33203125" style="102" customWidth="1"/>
    <col min="6669" max="6669" width="15" style="102" customWidth="1"/>
    <col min="6670" max="6670" width="1.5546875" style="102" customWidth="1"/>
    <col min="6671" max="6671" width="15.6640625" style="102" customWidth="1"/>
    <col min="6672" max="6672" width="15.109375" style="102" customWidth="1"/>
    <col min="6673" max="6673" width="1" style="102" customWidth="1"/>
    <col min="6674" max="6674" width="7.6640625" style="102" customWidth="1"/>
    <col min="6675" max="6675" width="10.5546875" style="102" bestFit="1" customWidth="1"/>
    <col min="6676" max="6912" width="6.88671875" style="102"/>
    <col min="6913" max="6913" width="1.109375" style="102" customWidth="1"/>
    <col min="6914" max="6914" width="6.6640625" style="102" customWidth="1"/>
    <col min="6915" max="6915" width="9.33203125" style="102" customWidth="1"/>
    <col min="6916" max="6916" width="44.6640625" style="102" customWidth="1"/>
    <col min="6917" max="6917" width="1.109375" style="102" customWidth="1"/>
    <col min="6918" max="6918" width="3.109375" style="102" customWidth="1"/>
    <col min="6919" max="6919" width="6.109375" style="102" customWidth="1"/>
    <col min="6920" max="6920" width="6" style="102" customWidth="1"/>
    <col min="6921" max="6921" width="3.5546875" style="102" customWidth="1"/>
    <col min="6922" max="6922" width="2.109375" style="102" customWidth="1"/>
    <col min="6923" max="6923" width="1.6640625" style="102" customWidth="1"/>
    <col min="6924" max="6924" width="1.33203125" style="102" customWidth="1"/>
    <col min="6925" max="6925" width="15" style="102" customWidth="1"/>
    <col min="6926" max="6926" width="1.5546875" style="102" customWidth="1"/>
    <col min="6927" max="6927" width="15.6640625" style="102" customWidth="1"/>
    <col min="6928" max="6928" width="15.109375" style="102" customWidth="1"/>
    <col min="6929" max="6929" width="1" style="102" customWidth="1"/>
    <col min="6930" max="6930" width="7.6640625" style="102" customWidth="1"/>
    <col min="6931" max="6931" width="10.5546875" style="102" bestFit="1" customWidth="1"/>
    <col min="6932" max="7168" width="6.88671875" style="102"/>
    <col min="7169" max="7169" width="1.109375" style="102" customWidth="1"/>
    <col min="7170" max="7170" width="6.6640625" style="102" customWidth="1"/>
    <col min="7171" max="7171" width="9.33203125" style="102" customWidth="1"/>
    <col min="7172" max="7172" width="44.6640625" style="102" customWidth="1"/>
    <col min="7173" max="7173" width="1.109375" style="102" customWidth="1"/>
    <col min="7174" max="7174" width="3.109375" style="102" customWidth="1"/>
    <col min="7175" max="7175" width="6.109375" style="102" customWidth="1"/>
    <col min="7176" max="7176" width="6" style="102" customWidth="1"/>
    <col min="7177" max="7177" width="3.5546875" style="102" customWidth="1"/>
    <col min="7178" max="7178" width="2.109375" style="102" customWidth="1"/>
    <col min="7179" max="7179" width="1.6640625" style="102" customWidth="1"/>
    <col min="7180" max="7180" width="1.33203125" style="102" customWidth="1"/>
    <col min="7181" max="7181" width="15" style="102" customWidth="1"/>
    <col min="7182" max="7182" width="1.5546875" style="102" customWidth="1"/>
    <col min="7183" max="7183" width="15.6640625" style="102" customWidth="1"/>
    <col min="7184" max="7184" width="15.109375" style="102" customWidth="1"/>
    <col min="7185" max="7185" width="1" style="102" customWidth="1"/>
    <col min="7186" max="7186" width="7.6640625" style="102" customWidth="1"/>
    <col min="7187" max="7187" width="10.5546875" style="102" bestFit="1" customWidth="1"/>
    <col min="7188" max="7424" width="6.88671875" style="102"/>
    <col min="7425" max="7425" width="1.109375" style="102" customWidth="1"/>
    <col min="7426" max="7426" width="6.6640625" style="102" customWidth="1"/>
    <col min="7427" max="7427" width="9.33203125" style="102" customWidth="1"/>
    <col min="7428" max="7428" width="44.6640625" style="102" customWidth="1"/>
    <col min="7429" max="7429" width="1.109375" style="102" customWidth="1"/>
    <col min="7430" max="7430" width="3.109375" style="102" customWidth="1"/>
    <col min="7431" max="7431" width="6.109375" style="102" customWidth="1"/>
    <col min="7432" max="7432" width="6" style="102" customWidth="1"/>
    <col min="7433" max="7433" width="3.5546875" style="102" customWidth="1"/>
    <col min="7434" max="7434" width="2.109375" style="102" customWidth="1"/>
    <col min="7435" max="7435" width="1.6640625" style="102" customWidth="1"/>
    <col min="7436" max="7436" width="1.33203125" style="102" customWidth="1"/>
    <col min="7437" max="7437" width="15" style="102" customWidth="1"/>
    <col min="7438" max="7438" width="1.5546875" style="102" customWidth="1"/>
    <col min="7439" max="7439" width="15.6640625" style="102" customWidth="1"/>
    <col min="7440" max="7440" width="15.109375" style="102" customWidth="1"/>
    <col min="7441" max="7441" width="1" style="102" customWidth="1"/>
    <col min="7442" max="7442" width="7.6640625" style="102" customWidth="1"/>
    <col min="7443" max="7443" width="10.5546875" style="102" bestFit="1" customWidth="1"/>
    <col min="7444" max="7680" width="6.88671875" style="102"/>
    <col min="7681" max="7681" width="1.109375" style="102" customWidth="1"/>
    <col min="7682" max="7682" width="6.6640625" style="102" customWidth="1"/>
    <col min="7683" max="7683" width="9.33203125" style="102" customWidth="1"/>
    <col min="7684" max="7684" width="44.6640625" style="102" customWidth="1"/>
    <col min="7685" max="7685" width="1.109375" style="102" customWidth="1"/>
    <col min="7686" max="7686" width="3.109375" style="102" customWidth="1"/>
    <col min="7687" max="7687" width="6.109375" style="102" customWidth="1"/>
    <col min="7688" max="7688" width="6" style="102" customWidth="1"/>
    <col min="7689" max="7689" width="3.5546875" style="102" customWidth="1"/>
    <col min="7690" max="7690" width="2.109375" style="102" customWidth="1"/>
    <col min="7691" max="7691" width="1.6640625" style="102" customWidth="1"/>
    <col min="7692" max="7692" width="1.33203125" style="102" customWidth="1"/>
    <col min="7693" max="7693" width="15" style="102" customWidth="1"/>
    <col min="7694" max="7694" width="1.5546875" style="102" customWidth="1"/>
    <col min="7695" max="7695" width="15.6640625" style="102" customWidth="1"/>
    <col min="7696" max="7696" width="15.109375" style="102" customWidth="1"/>
    <col min="7697" max="7697" width="1" style="102" customWidth="1"/>
    <col min="7698" max="7698" width="7.6640625" style="102" customWidth="1"/>
    <col min="7699" max="7699" width="10.5546875" style="102" bestFit="1" customWidth="1"/>
    <col min="7700" max="7936" width="6.88671875" style="102"/>
    <col min="7937" max="7937" width="1.109375" style="102" customWidth="1"/>
    <col min="7938" max="7938" width="6.6640625" style="102" customWidth="1"/>
    <col min="7939" max="7939" width="9.33203125" style="102" customWidth="1"/>
    <col min="7940" max="7940" width="44.6640625" style="102" customWidth="1"/>
    <col min="7941" max="7941" width="1.109375" style="102" customWidth="1"/>
    <col min="7942" max="7942" width="3.109375" style="102" customWidth="1"/>
    <col min="7943" max="7943" width="6.109375" style="102" customWidth="1"/>
    <col min="7944" max="7944" width="6" style="102" customWidth="1"/>
    <col min="7945" max="7945" width="3.5546875" style="102" customWidth="1"/>
    <col min="7946" max="7946" width="2.109375" style="102" customWidth="1"/>
    <col min="7947" max="7947" width="1.6640625" style="102" customWidth="1"/>
    <col min="7948" max="7948" width="1.33203125" style="102" customWidth="1"/>
    <col min="7949" max="7949" width="15" style="102" customWidth="1"/>
    <col min="7950" max="7950" width="1.5546875" style="102" customWidth="1"/>
    <col min="7951" max="7951" width="15.6640625" style="102" customWidth="1"/>
    <col min="7952" max="7952" width="15.109375" style="102" customWidth="1"/>
    <col min="7953" max="7953" width="1" style="102" customWidth="1"/>
    <col min="7954" max="7954" width="7.6640625" style="102" customWidth="1"/>
    <col min="7955" max="7955" width="10.5546875" style="102" bestFit="1" customWidth="1"/>
    <col min="7956" max="8192" width="6.88671875" style="102"/>
    <col min="8193" max="8193" width="1.109375" style="102" customWidth="1"/>
    <col min="8194" max="8194" width="6.6640625" style="102" customWidth="1"/>
    <col min="8195" max="8195" width="9.33203125" style="102" customWidth="1"/>
    <col min="8196" max="8196" width="44.6640625" style="102" customWidth="1"/>
    <col min="8197" max="8197" width="1.109375" style="102" customWidth="1"/>
    <col min="8198" max="8198" width="3.109375" style="102" customWidth="1"/>
    <col min="8199" max="8199" width="6.109375" style="102" customWidth="1"/>
    <col min="8200" max="8200" width="6" style="102" customWidth="1"/>
    <col min="8201" max="8201" width="3.5546875" style="102" customWidth="1"/>
    <col min="8202" max="8202" width="2.109375" style="102" customWidth="1"/>
    <col min="8203" max="8203" width="1.6640625" style="102" customWidth="1"/>
    <col min="8204" max="8204" width="1.33203125" style="102" customWidth="1"/>
    <col min="8205" max="8205" width="15" style="102" customWidth="1"/>
    <col min="8206" max="8206" width="1.5546875" style="102" customWidth="1"/>
    <col min="8207" max="8207" width="15.6640625" style="102" customWidth="1"/>
    <col min="8208" max="8208" width="15.109375" style="102" customWidth="1"/>
    <col min="8209" max="8209" width="1" style="102" customWidth="1"/>
    <col min="8210" max="8210" width="7.6640625" style="102" customWidth="1"/>
    <col min="8211" max="8211" width="10.5546875" style="102" bestFit="1" customWidth="1"/>
    <col min="8212" max="8448" width="6.88671875" style="102"/>
    <col min="8449" max="8449" width="1.109375" style="102" customWidth="1"/>
    <col min="8450" max="8450" width="6.6640625" style="102" customWidth="1"/>
    <col min="8451" max="8451" width="9.33203125" style="102" customWidth="1"/>
    <col min="8452" max="8452" width="44.6640625" style="102" customWidth="1"/>
    <col min="8453" max="8453" width="1.109375" style="102" customWidth="1"/>
    <col min="8454" max="8454" width="3.109375" style="102" customWidth="1"/>
    <col min="8455" max="8455" width="6.109375" style="102" customWidth="1"/>
    <col min="8456" max="8456" width="6" style="102" customWidth="1"/>
    <col min="8457" max="8457" width="3.5546875" style="102" customWidth="1"/>
    <col min="8458" max="8458" width="2.109375" style="102" customWidth="1"/>
    <col min="8459" max="8459" width="1.6640625" style="102" customWidth="1"/>
    <col min="8460" max="8460" width="1.33203125" style="102" customWidth="1"/>
    <col min="8461" max="8461" width="15" style="102" customWidth="1"/>
    <col min="8462" max="8462" width="1.5546875" style="102" customWidth="1"/>
    <col min="8463" max="8463" width="15.6640625" style="102" customWidth="1"/>
    <col min="8464" max="8464" width="15.109375" style="102" customWidth="1"/>
    <col min="8465" max="8465" width="1" style="102" customWidth="1"/>
    <col min="8466" max="8466" width="7.6640625" style="102" customWidth="1"/>
    <col min="8467" max="8467" width="10.5546875" style="102" bestFit="1" customWidth="1"/>
    <col min="8468" max="8704" width="6.88671875" style="102"/>
    <col min="8705" max="8705" width="1.109375" style="102" customWidth="1"/>
    <col min="8706" max="8706" width="6.6640625" style="102" customWidth="1"/>
    <col min="8707" max="8707" width="9.33203125" style="102" customWidth="1"/>
    <col min="8708" max="8708" width="44.6640625" style="102" customWidth="1"/>
    <col min="8709" max="8709" width="1.109375" style="102" customWidth="1"/>
    <col min="8710" max="8710" width="3.109375" style="102" customWidth="1"/>
    <col min="8711" max="8711" width="6.109375" style="102" customWidth="1"/>
    <col min="8712" max="8712" width="6" style="102" customWidth="1"/>
    <col min="8713" max="8713" width="3.5546875" style="102" customWidth="1"/>
    <col min="8714" max="8714" width="2.109375" style="102" customWidth="1"/>
    <col min="8715" max="8715" width="1.6640625" style="102" customWidth="1"/>
    <col min="8716" max="8716" width="1.33203125" style="102" customWidth="1"/>
    <col min="8717" max="8717" width="15" style="102" customWidth="1"/>
    <col min="8718" max="8718" width="1.5546875" style="102" customWidth="1"/>
    <col min="8719" max="8719" width="15.6640625" style="102" customWidth="1"/>
    <col min="8720" max="8720" width="15.109375" style="102" customWidth="1"/>
    <col min="8721" max="8721" width="1" style="102" customWidth="1"/>
    <col min="8722" max="8722" width="7.6640625" style="102" customWidth="1"/>
    <col min="8723" max="8723" width="10.5546875" style="102" bestFit="1" customWidth="1"/>
    <col min="8724" max="8960" width="6.88671875" style="102"/>
    <col min="8961" max="8961" width="1.109375" style="102" customWidth="1"/>
    <col min="8962" max="8962" width="6.6640625" style="102" customWidth="1"/>
    <col min="8963" max="8963" width="9.33203125" style="102" customWidth="1"/>
    <col min="8964" max="8964" width="44.6640625" style="102" customWidth="1"/>
    <col min="8965" max="8965" width="1.109375" style="102" customWidth="1"/>
    <col min="8966" max="8966" width="3.109375" style="102" customWidth="1"/>
    <col min="8967" max="8967" width="6.109375" style="102" customWidth="1"/>
    <col min="8968" max="8968" width="6" style="102" customWidth="1"/>
    <col min="8969" max="8969" width="3.5546875" style="102" customWidth="1"/>
    <col min="8970" max="8970" width="2.109375" style="102" customWidth="1"/>
    <col min="8971" max="8971" width="1.6640625" style="102" customWidth="1"/>
    <col min="8972" max="8972" width="1.33203125" style="102" customWidth="1"/>
    <col min="8973" max="8973" width="15" style="102" customWidth="1"/>
    <col min="8974" max="8974" width="1.5546875" style="102" customWidth="1"/>
    <col min="8975" max="8975" width="15.6640625" style="102" customWidth="1"/>
    <col min="8976" max="8976" width="15.109375" style="102" customWidth="1"/>
    <col min="8977" max="8977" width="1" style="102" customWidth="1"/>
    <col min="8978" max="8978" width="7.6640625" style="102" customWidth="1"/>
    <col min="8979" max="8979" width="10.5546875" style="102" bestFit="1" customWidth="1"/>
    <col min="8980" max="9216" width="6.88671875" style="102"/>
    <col min="9217" max="9217" width="1.109375" style="102" customWidth="1"/>
    <col min="9218" max="9218" width="6.6640625" style="102" customWidth="1"/>
    <col min="9219" max="9219" width="9.33203125" style="102" customWidth="1"/>
    <col min="9220" max="9220" width="44.6640625" style="102" customWidth="1"/>
    <col min="9221" max="9221" width="1.109375" style="102" customWidth="1"/>
    <col min="9222" max="9222" width="3.109375" style="102" customWidth="1"/>
    <col min="9223" max="9223" width="6.109375" style="102" customWidth="1"/>
    <col min="9224" max="9224" width="6" style="102" customWidth="1"/>
    <col min="9225" max="9225" width="3.5546875" style="102" customWidth="1"/>
    <col min="9226" max="9226" width="2.109375" style="102" customWidth="1"/>
    <col min="9227" max="9227" width="1.6640625" style="102" customWidth="1"/>
    <col min="9228" max="9228" width="1.33203125" style="102" customWidth="1"/>
    <col min="9229" max="9229" width="15" style="102" customWidth="1"/>
    <col min="9230" max="9230" width="1.5546875" style="102" customWidth="1"/>
    <col min="9231" max="9231" width="15.6640625" style="102" customWidth="1"/>
    <col min="9232" max="9232" width="15.109375" style="102" customWidth="1"/>
    <col min="9233" max="9233" width="1" style="102" customWidth="1"/>
    <col min="9234" max="9234" width="7.6640625" style="102" customWidth="1"/>
    <col min="9235" max="9235" width="10.5546875" style="102" bestFit="1" customWidth="1"/>
    <col min="9236" max="9472" width="6.88671875" style="102"/>
    <col min="9473" max="9473" width="1.109375" style="102" customWidth="1"/>
    <col min="9474" max="9474" width="6.6640625" style="102" customWidth="1"/>
    <col min="9475" max="9475" width="9.33203125" style="102" customWidth="1"/>
    <col min="9476" max="9476" width="44.6640625" style="102" customWidth="1"/>
    <col min="9477" max="9477" width="1.109375" style="102" customWidth="1"/>
    <col min="9478" max="9478" width="3.109375" style="102" customWidth="1"/>
    <col min="9479" max="9479" width="6.109375" style="102" customWidth="1"/>
    <col min="9480" max="9480" width="6" style="102" customWidth="1"/>
    <col min="9481" max="9481" width="3.5546875" style="102" customWidth="1"/>
    <col min="9482" max="9482" width="2.109375" style="102" customWidth="1"/>
    <col min="9483" max="9483" width="1.6640625" style="102" customWidth="1"/>
    <col min="9484" max="9484" width="1.33203125" style="102" customWidth="1"/>
    <col min="9485" max="9485" width="15" style="102" customWidth="1"/>
    <col min="9486" max="9486" width="1.5546875" style="102" customWidth="1"/>
    <col min="9487" max="9487" width="15.6640625" style="102" customWidth="1"/>
    <col min="9488" max="9488" width="15.109375" style="102" customWidth="1"/>
    <col min="9489" max="9489" width="1" style="102" customWidth="1"/>
    <col min="9490" max="9490" width="7.6640625" style="102" customWidth="1"/>
    <col min="9491" max="9491" width="10.5546875" style="102" bestFit="1" customWidth="1"/>
    <col min="9492" max="9728" width="6.88671875" style="102"/>
    <col min="9729" max="9729" width="1.109375" style="102" customWidth="1"/>
    <col min="9730" max="9730" width="6.6640625" style="102" customWidth="1"/>
    <col min="9731" max="9731" width="9.33203125" style="102" customWidth="1"/>
    <col min="9732" max="9732" width="44.6640625" style="102" customWidth="1"/>
    <col min="9733" max="9733" width="1.109375" style="102" customWidth="1"/>
    <col min="9734" max="9734" width="3.109375" style="102" customWidth="1"/>
    <col min="9735" max="9735" width="6.109375" style="102" customWidth="1"/>
    <col min="9736" max="9736" width="6" style="102" customWidth="1"/>
    <col min="9737" max="9737" width="3.5546875" style="102" customWidth="1"/>
    <col min="9738" max="9738" width="2.109375" style="102" customWidth="1"/>
    <col min="9739" max="9739" width="1.6640625" style="102" customWidth="1"/>
    <col min="9740" max="9740" width="1.33203125" style="102" customWidth="1"/>
    <col min="9741" max="9741" width="15" style="102" customWidth="1"/>
    <col min="9742" max="9742" width="1.5546875" style="102" customWidth="1"/>
    <col min="9743" max="9743" width="15.6640625" style="102" customWidth="1"/>
    <col min="9744" max="9744" width="15.109375" style="102" customWidth="1"/>
    <col min="9745" max="9745" width="1" style="102" customWidth="1"/>
    <col min="9746" max="9746" width="7.6640625" style="102" customWidth="1"/>
    <col min="9747" max="9747" width="10.5546875" style="102" bestFit="1" customWidth="1"/>
    <col min="9748" max="9984" width="6.88671875" style="102"/>
    <col min="9985" max="9985" width="1.109375" style="102" customWidth="1"/>
    <col min="9986" max="9986" width="6.6640625" style="102" customWidth="1"/>
    <col min="9987" max="9987" width="9.33203125" style="102" customWidth="1"/>
    <col min="9988" max="9988" width="44.6640625" style="102" customWidth="1"/>
    <col min="9989" max="9989" width="1.109375" style="102" customWidth="1"/>
    <col min="9990" max="9990" width="3.109375" style="102" customWidth="1"/>
    <col min="9991" max="9991" width="6.109375" style="102" customWidth="1"/>
    <col min="9992" max="9992" width="6" style="102" customWidth="1"/>
    <col min="9993" max="9993" width="3.5546875" style="102" customWidth="1"/>
    <col min="9994" max="9994" width="2.109375" style="102" customWidth="1"/>
    <col min="9995" max="9995" width="1.6640625" style="102" customWidth="1"/>
    <col min="9996" max="9996" width="1.33203125" style="102" customWidth="1"/>
    <col min="9997" max="9997" width="15" style="102" customWidth="1"/>
    <col min="9998" max="9998" width="1.5546875" style="102" customWidth="1"/>
    <col min="9999" max="9999" width="15.6640625" style="102" customWidth="1"/>
    <col min="10000" max="10000" width="15.109375" style="102" customWidth="1"/>
    <col min="10001" max="10001" width="1" style="102" customWidth="1"/>
    <col min="10002" max="10002" width="7.6640625" style="102" customWidth="1"/>
    <col min="10003" max="10003" width="10.5546875" style="102" bestFit="1" customWidth="1"/>
    <col min="10004" max="10240" width="6.88671875" style="102"/>
    <col min="10241" max="10241" width="1.109375" style="102" customWidth="1"/>
    <col min="10242" max="10242" width="6.6640625" style="102" customWidth="1"/>
    <col min="10243" max="10243" width="9.33203125" style="102" customWidth="1"/>
    <col min="10244" max="10244" width="44.6640625" style="102" customWidth="1"/>
    <col min="10245" max="10245" width="1.109375" style="102" customWidth="1"/>
    <col min="10246" max="10246" width="3.109375" style="102" customWidth="1"/>
    <col min="10247" max="10247" width="6.109375" style="102" customWidth="1"/>
    <col min="10248" max="10248" width="6" style="102" customWidth="1"/>
    <col min="10249" max="10249" width="3.5546875" style="102" customWidth="1"/>
    <col min="10250" max="10250" width="2.109375" style="102" customWidth="1"/>
    <col min="10251" max="10251" width="1.6640625" style="102" customWidth="1"/>
    <col min="10252" max="10252" width="1.33203125" style="102" customWidth="1"/>
    <col min="10253" max="10253" width="15" style="102" customWidth="1"/>
    <col min="10254" max="10254" width="1.5546875" style="102" customWidth="1"/>
    <col min="10255" max="10255" width="15.6640625" style="102" customWidth="1"/>
    <col min="10256" max="10256" width="15.109375" style="102" customWidth="1"/>
    <col min="10257" max="10257" width="1" style="102" customWidth="1"/>
    <col min="10258" max="10258" width="7.6640625" style="102" customWidth="1"/>
    <col min="10259" max="10259" width="10.5546875" style="102" bestFit="1" customWidth="1"/>
    <col min="10260" max="10496" width="6.88671875" style="102"/>
    <col min="10497" max="10497" width="1.109375" style="102" customWidth="1"/>
    <col min="10498" max="10498" width="6.6640625" style="102" customWidth="1"/>
    <col min="10499" max="10499" width="9.33203125" style="102" customWidth="1"/>
    <col min="10500" max="10500" width="44.6640625" style="102" customWidth="1"/>
    <col min="10501" max="10501" width="1.109375" style="102" customWidth="1"/>
    <col min="10502" max="10502" width="3.109375" style="102" customWidth="1"/>
    <col min="10503" max="10503" width="6.109375" style="102" customWidth="1"/>
    <col min="10504" max="10504" width="6" style="102" customWidth="1"/>
    <col min="10505" max="10505" width="3.5546875" style="102" customWidth="1"/>
    <col min="10506" max="10506" width="2.109375" style="102" customWidth="1"/>
    <col min="10507" max="10507" width="1.6640625" style="102" customWidth="1"/>
    <col min="10508" max="10508" width="1.33203125" style="102" customWidth="1"/>
    <col min="10509" max="10509" width="15" style="102" customWidth="1"/>
    <col min="10510" max="10510" width="1.5546875" style="102" customWidth="1"/>
    <col min="10511" max="10511" width="15.6640625" style="102" customWidth="1"/>
    <col min="10512" max="10512" width="15.109375" style="102" customWidth="1"/>
    <col min="10513" max="10513" width="1" style="102" customWidth="1"/>
    <col min="10514" max="10514" width="7.6640625" style="102" customWidth="1"/>
    <col min="10515" max="10515" width="10.5546875" style="102" bestFit="1" customWidth="1"/>
    <col min="10516" max="10752" width="6.88671875" style="102"/>
    <col min="10753" max="10753" width="1.109375" style="102" customWidth="1"/>
    <col min="10754" max="10754" width="6.6640625" style="102" customWidth="1"/>
    <col min="10755" max="10755" width="9.33203125" style="102" customWidth="1"/>
    <col min="10756" max="10756" width="44.6640625" style="102" customWidth="1"/>
    <col min="10757" max="10757" width="1.109375" style="102" customWidth="1"/>
    <col min="10758" max="10758" width="3.109375" style="102" customWidth="1"/>
    <col min="10759" max="10759" width="6.109375" style="102" customWidth="1"/>
    <col min="10760" max="10760" width="6" style="102" customWidth="1"/>
    <col min="10761" max="10761" width="3.5546875" style="102" customWidth="1"/>
    <col min="10762" max="10762" width="2.109375" style="102" customWidth="1"/>
    <col min="10763" max="10763" width="1.6640625" style="102" customWidth="1"/>
    <col min="10764" max="10764" width="1.33203125" style="102" customWidth="1"/>
    <col min="10765" max="10765" width="15" style="102" customWidth="1"/>
    <col min="10766" max="10766" width="1.5546875" style="102" customWidth="1"/>
    <col min="10767" max="10767" width="15.6640625" style="102" customWidth="1"/>
    <col min="10768" max="10768" width="15.109375" style="102" customWidth="1"/>
    <col min="10769" max="10769" width="1" style="102" customWidth="1"/>
    <col min="10770" max="10770" width="7.6640625" style="102" customWidth="1"/>
    <col min="10771" max="10771" width="10.5546875" style="102" bestFit="1" customWidth="1"/>
    <col min="10772" max="11008" width="6.88671875" style="102"/>
    <col min="11009" max="11009" width="1.109375" style="102" customWidth="1"/>
    <col min="11010" max="11010" width="6.6640625" style="102" customWidth="1"/>
    <col min="11011" max="11011" width="9.33203125" style="102" customWidth="1"/>
    <col min="11012" max="11012" width="44.6640625" style="102" customWidth="1"/>
    <col min="11013" max="11013" width="1.109375" style="102" customWidth="1"/>
    <col min="11014" max="11014" width="3.109375" style="102" customWidth="1"/>
    <col min="11015" max="11015" width="6.109375" style="102" customWidth="1"/>
    <col min="11016" max="11016" width="6" style="102" customWidth="1"/>
    <col min="11017" max="11017" width="3.5546875" style="102" customWidth="1"/>
    <col min="11018" max="11018" width="2.109375" style="102" customWidth="1"/>
    <col min="11019" max="11019" width="1.6640625" style="102" customWidth="1"/>
    <col min="11020" max="11020" width="1.33203125" style="102" customWidth="1"/>
    <col min="11021" max="11021" width="15" style="102" customWidth="1"/>
    <col min="11022" max="11022" width="1.5546875" style="102" customWidth="1"/>
    <col min="11023" max="11023" width="15.6640625" style="102" customWidth="1"/>
    <col min="11024" max="11024" width="15.109375" style="102" customWidth="1"/>
    <col min="11025" max="11025" width="1" style="102" customWidth="1"/>
    <col min="11026" max="11026" width="7.6640625" style="102" customWidth="1"/>
    <col min="11027" max="11027" width="10.5546875" style="102" bestFit="1" customWidth="1"/>
    <col min="11028" max="11264" width="6.88671875" style="102"/>
    <col min="11265" max="11265" width="1.109375" style="102" customWidth="1"/>
    <col min="11266" max="11266" width="6.6640625" style="102" customWidth="1"/>
    <col min="11267" max="11267" width="9.33203125" style="102" customWidth="1"/>
    <col min="11268" max="11268" width="44.6640625" style="102" customWidth="1"/>
    <col min="11269" max="11269" width="1.109375" style="102" customWidth="1"/>
    <col min="11270" max="11270" width="3.109375" style="102" customWidth="1"/>
    <col min="11271" max="11271" width="6.109375" style="102" customWidth="1"/>
    <col min="11272" max="11272" width="6" style="102" customWidth="1"/>
    <col min="11273" max="11273" width="3.5546875" style="102" customWidth="1"/>
    <col min="11274" max="11274" width="2.109375" style="102" customWidth="1"/>
    <col min="11275" max="11275" width="1.6640625" style="102" customWidth="1"/>
    <col min="11276" max="11276" width="1.33203125" style="102" customWidth="1"/>
    <col min="11277" max="11277" width="15" style="102" customWidth="1"/>
    <col min="11278" max="11278" width="1.5546875" style="102" customWidth="1"/>
    <col min="11279" max="11279" width="15.6640625" style="102" customWidth="1"/>
    <col min="11280" max="11280" width="15.109375" style="102" customWidth="1"/>
    <col min="11281" max="11281" width="1" style="102" customWidth="1"/>
    <col min="11282" max="11282" width="7.6640625" style="102" customWidth="1"/>
    <col min="11283" max="11283" width="10.5546875" style="102" bestFit="1" customWidth="1"/>
    <col min="11284" max="11520" width="6.88671875" style="102"/>
    <col min="11521" max="11521" width="1.109375" style="102" customWidth="1"/>
    <col min="11522" max="11522" width="6.6640625" style="102" customWidth="1"/>
    <col min="11523" max="11523" width="9.33203125" style="102" customWidth="1"/>
    <col min="11524" max="11524" width="44.6640625" style="102" customWidth="1"/>
    <col min="11525" max="11525" width="1.109375" style="102" customWidth="1"/>
    <col min="11526" max="11526" width="3.109375" style="102" customWidth="1"/>
    <col min="11527" max="11527" width="6.109375" style="102" customWidth="1"/>
    <col min="11528" max="11528" width="6" style="102" customWidth="1"/>
    <col min="11529" max="11529" width="3.5546875" style="102" customWidth="1"/>
    <col min="11530" max="11530" width="2.109375" style="102" customWidth="1"/>
    <col min="11531" max="11531" width="1.6640625" style="102" customWidth="1"/>
    <col min="11532" max="11532" width="1.33203125" style="102" customWidth="1"/>
    <col min="11533" max="11533" width="15" style="102" customWidth="1"/>
    <col min="11534" max="11534" width="1.5546875" style="102" customWidth="1"/>
    <col min="11535" max="11535" width="15.6640625" style="102" customWidth="1"/>
    <col min="11536" max="11536" width="15.109375" style="102" customWidth="1"/>
    <col min="11537" max="11537" width="1" style="102" customWidth="1"/>
    <col min="11538" max="11538" width="7.6640625" style="102" customWidth="1"/>
    <col min="11539" max="11539" width="10.5546875" style="102" bestFit="1" customWidth="1"/>
    <col min="11540" max="11776" width="6.88671875" style="102"/>
    <col min="11777" max="11777" width="1.109375" style="102" customWidth="1"/>
    <col min="11778" max="11778" width="6.6640625" style="102" customWidth="1"/>
    <col min="11779" max="11779" width="9.33203125" style="102" customWidth="1"/>
    <col min="11780" max="11780" width="44.6640625" style="102" customWidth="1"/>
    <col min="11781" max="11781" width="1.109375" style="102" customWidth="1"/>
    <col min="11782" max="11782" width="3.109375" style="102" customWidth="1"/>
    <col min="11783" max="11783" width="6.109375" style="102" customWidth="1"/>
    <col min="11784" max="11784" width="6" style="102" customWidth="1"/>
    <col min="11785" max="11785" width="3.5546875" style="102" customWidth="1"/>
    <col min="11786" max="11786" width="2.109375" style="102" customWidth="1"/>
    <col min="11787" max="11787" width="1.6640625" style="102" customWidth="1"/>
    <col min="11788" max="11788" width="1.33203125" style="102" customWidth="1"/>
    <col min="11789" max="11789" width="15" style="102" customWidth="1"/>
    <col min="11790" max="11790" width="1.5546875" style="102" customWidth="1"/>
    <col min="11791" max="11791" width="15.6640625" style="102" customWidth="1"/>
    <col min="11792" max="11792" width="15.109375" style="102" customWidth="1"/>
    <col min="11793" max="11793" width="1" style="102" customWidth="1"/>
    <col min="11794" max="11794" width="7.6640625" style="102" customWidth="1"/>
    <col min="11795" max="11795" width="10.5546875" style="102" bestFit="1" customWidth="1"/>
    <col min="11796" max="12032" width="6.88671875" style="102"/>
    <col min="12033" max="12033" width="1.109375" style="102" customWidth="1"/>
    <col min="12034" max="12034" width="6.6640625" style="102" customWidth="1"/>
    <col min="12035" max="12035" width="9.33203125" style="102" customWidth="1"/>
    <col min="12036" max="12036" width="44.6640625" style="102" customWidth="1"/>
    <col min="12037" max="12037" width="1.109375" style="102" customWidth="1"/>
    <col min="12038" max="12038" width="3.109375" style="102" customWidth="1"/>
    <col min="12039" max="12039" width="6.109375" style="102" customWidth="1"/>
    <col min="12040" max="12040" width="6" style="102" customWidth="1"/>
    <col min="12041" max="12041" width="3.5546875" style="102" customWidth="1"/>
    <col min="12042" max="12042" width="2.109375" style="102" customWidth="1"/>
    <col min="12043" max="12043" width="1.6640625" style="102" customWidth="1"/>
    <col min="12044" max="12044" width="1.33203125" style="102" customWidth="1"/>
    <col min="12045" max="12045" width="15" style="102" customWidth="1"/>
    <col min="12046" max="12046" width="1.5546875" style="102" customWidth="1"/>
    <col min="12047" max="12047" width="15.6640625" style="102" customWidth="1"/>
    <col min="12048" max="12048" width="15.109375" style="102" customWidth="1"/>
    <col min="12049" max="12049" width="1" style="102" customWidth="1"/>
    <col min="12050" max="12050" width="7.6640625" style="102" customWidth="1"/>
    <col min="12051" max="12051" width="10.5546875" style="102" bestFit="1" customWidth="1"/>
    <col min="12052" max="12288" width="6.88671875" style="102"/>
    <col min="12289" max="12289" width="1.109375" style="102" customWidth="1"/>
    <col min="12290" max="12290" width="6.6640625" style="102" customWidth="1"/>
    <col min="12291" max="12291" width="9.33203125" style="102" customWidth="1"/>
    <col min="12292" max="12292" width="44.6640625" style="102" customWidth="1"/>
    <col min="12293" max="12293" width="1.109375" style="102" customWidth="1"/>
    <col min="12294" max="12294" width="3.109375" style="102" customWidth="1"/>
    <col min="12295" max="12295" width="6.109375" style="102" customWidth="1"/>
    <col min="12296" max="12296" width="6" style="102" customWidth="1"/>
    <col min="12297" max="12297" width="3.5546875" style="102" customWidth="1"/>
    <col min="12298" max="12298" width="2.109375" style="102" customWidth="1"/>
    <col min="12299" max="12299" width="1.6640625" style="102" customWidth="1"/>
    <col min="12300" max="12300" width="1.33203125" style="102" customWidth="1"/>
    <col min="12301" max="12301" width="15" style="102" customWidth="1"/>
    <col min="12302" max="12302" width="1.5546875" style="102" customWidth="1"/>
    <col min="12303" max="12303" width="15.6640625" style="102" customWidth="1"/>
    <col min="12304" max="12304" width="15.109375" style="102" customWidth="1"/>
    <col min="12305" max="12305" width="1" style="102" customWidth="1"/>
    <col min="12306" max="12306" width="7.6640625" style="102" customWidth="1"/>
    <col min="12307" max="12307" width="10.5546875" style="102" bestFit="1" customWidth="1"/>
    <col min="12308" max="12544" width="6.88671875" style="102"/>
    <col min="12545" max="12545" width="1.109375" style="102" customWidth="1"/>
    <col min="12546" max="12546" width="6.6640625" style="102" customWidth="1"/>
    <col min="12547" max="12547" width="9.33203125" style="102" customWidth="1"/>
    <col min="12548" max="12548" width="44.6640625" style="102" customWidth="1"/>
    <col min="12549" max="12549" width="1.109375" style="102" customWidth="1"/>
    <col min="12550" max="12550" width="3.109375" style="102" customWidth="1"/>
    <col min="12551" max="12551" width="6.109375" style="102" customWidth="1"/>
    <col min="12552" max="12552" width="6" style="102" customWidth="1"/>
    <col min="12553" max="12553" width="3.5546875" style="102" customWidth="1"/>
    <col min="12554" max="12554" width="2.109375" style="102" customWidth="1"/>
    <col min="12555" max="12555" width="1.6640625" style="102" customWidth="1"/>
    <col min="12556" max="12556" width="1.33203125" style="102" customWidth="1"/>
    <col min="12557" max="12557" width="15" style="102" customWidth="1"/>
    <col min="12558" max="12558" width="1.5546875" style="102" customWidth="1"/>
    <col min="12559" max="12559" width="15.6640625" style="102" customWidth="1"/>
    <col min="12560" max="12560" width="15.109375" style="102" customWidth="1"/>
    <col min="12561" max="12561" width="1" style="102" customWidth="1"/>
    <col min="12562" max="12562" width="7.6640625" style="102" customWidth="1"/>
    <col min="12563" max="12563" width="10.5546875" style="102" bestFit="1" customWidth="1"/>
    <col min="12564" max="12800" width="6.88671875" style="102"/>
    <col min="12801" max="12801" width="1.109375" style="102" customWidth="1"/>
    <col min="12802" max="12802" width="6.6640625" style="102" customWidth="1"/>
    <col min="12803" max="12803" width="9.33203125" style="102" customWidth="1"/>
    <col min="12804" max="12804" width="44.6640625" style="102" customWidth="1"/>
    <col min="12805" max="12805" width="1.109375" style="102" customWidth="1"/>
    <col min="12806" max="12806" width="3.109375" style="102" customWidth="1"/>
    <col min="12807" max="12807" width="6.109375" style="102" customWidth="1"/>
    <col min="12808" max="12808" width="6" style="102" customWidth="1"/>
    <col min="12809" max="12809" width="3.5546875" style="102" customWidth="1"/>
    <col min="12810" max="12810" width="2.109375" style="102" customWidth="1"/>
    <col min="12811" max="12811" width="1.6640625" style="102" customWidth="1"/>
    <col min="12812" max="12812" width="1.33203125" style="102" customWidth="1"/>
    <col min="12813" max="12813" width="15" style="102" customWidth="1"/>
    <col min="12814" max="12814" width="1.5546875" style="102" customWidth="1"/>
    <col min="12815" max="12815" width="15.6640625" style="102" customWidth="1"/>
    <col min="12816" max="12816" width="15.109375" style="102" customWidth="1"/>
    <col min="12817" max="12817" width="1" style="102" customWidth="1"/>
    <col min="12818" max="12818" width="7.6640625" style="102" customWidth="1"/>
    <col min="12819" max="12819" width="10.5546875" style="102" bestFit="1" customWidth="1"/>
    <col min="12820" max="13056" width="6.88671875" style="102"/>
    <col min="13057" max="13057" width="1.109375" style="102" customWidth="1"/>
    <col min="13058" max="13058" width="6.6640625" style="102" customWidth="1"/>
    <col min="13059" max="13059" width="9.33203125" style="102" customWidth="1"/>
    <col min="13060" max="13060" width="44.6640625" style="102" customWidth="1"/>
    <col min="13061" max="13061" width="1.109375" style="102" customWidth="1"/>
    <col min="13062" max="13062" width="3.109375" style="102" customWidth="1"/>
    <col min="13063" max="13063" width="6.109375" style="102" customWidth="1"/>
    <col min="13064" max="13064" width="6" style="102" customWidth="1"/>
    <col min="13065" max="13065" width="3.5546875" style="102" customWidth="1"/>
    <col min="13066" max="13066" width="2.109375" style="102" customWidth="1"/>
    <col min="13067" max="13067" width="1.6640625" style="102" customWidth="1"/>
    <col min="13068" max="13068" width="1.33203125" style="102" customWidth="1"/>
    <col min="13069" max="13069" width="15" style="102" customWidth="1"/>
    <col min="13070" max="13070" width="1.5546875" style="102" customWidth="1"/>
    <col min="13071" max="13071" width="15.6640625" style="102" customWidth="1"/>
    <col min="13072" max="13072" width="15.109375" style="102" customWidth="1"/>
    <col min="13073" max="13073" width="1" style="102" customWidth="1"/>
    <col min="13074" max="13074" width="7.6640625" style="102" customWidth="1"/>
    <col min="13075" max="13075" width="10.5546875" style="102" bestFit="1" customWidth="1"/>
    <col min="13076" max="13312" width="6.88671875" style="102"/>
    <col min="13313" max="13313" width="1.109375" style="102" customWidth="1"/>
    <col min="13314" max="13314" width="6.6640625" style="102" customWidth="1"/>
    <col min="13315" max="13315" width="9.33203125" style="102" customWidth="1"/>
    <col min="13316" max="13316" width="44.6640625" style="102" customWidth="1"/>
    <col min="13317" max="13317" width="1.109375" style="102" customWidth="1"/>
    <col min="13318" max="13318" width="3.109375" style="102" customWidth="1"/>
    <col min="13319" max="13319" width="6.109375" style="102" customWidth="1"/>
    <col min="13320" max="13320" width="6" style="102" customWidth="1"/>
    <col min="13321" max="13321" width="3.5546875" style="102" customWidth="1"/>
    <col min="13322" max="13322" width="2.109375" style="102" customWidth="1"/>
    <col min="13323" max="13323" width="1.6640625" style="102" customWidth="1"/>
    <col min="13324" max="13324" width="1.33203125" style="102" customWidth="1"/>
    <col min="13325" max="13325" width="15" style="102" customWidth="1"/>
    <col min="13326" max="13326" width="1.5546875" style="102" customWidth="1"/>
    <col min="13327" max="13327" width="15.6640625" style="102" customWidth="1"/>
    <col min="13328" max="13328" width="15.109375" style="102" customWidth="1"/>
    <col min="13329" max="13329" width="1" style="102" customWidth="1"/>
    <col min="13330" max="13330" width="7.6640625" style="102" customWidth="1"/>
    <col min="13331" max="13331" width="10.5546875" style="102" bestFit="1" customWidth="1"/>
    <col min="13332" max="13568" width="6.88671875" style="102"/>
    <col min="13569" max="13569" width="1.109375" style="102" customWidth="1"/>
    <col min="13570" max="13570" width="6.6640625" style="102" customWidth="1"/>
    <col min="13571" max="13571" width="9.33203125" style="102" customWidth="1"/>
    <col min="13572" max="13572" width="44.6640625" style="102" customWidth="1"/>
    <col min="13573" max="13573" width="1.109375" style="102" customWidth="1"/>
    <col min="13574" max="13574" width="3.109375" style="102" customWidth="1"/>
    <col min="13575" max="13575" width="6.109375" style="102" customWidth="1"/>
    <col min="13576" max="13576" width="6" style="102" customWidth="1"/>
    <col min="13577" max="13577" width="3.5546875" style="102" customWidth="1"/>
    <col min="13578" max="13578" width="2.109375" style="102" customWidth="1"/>
    <col min="13579" max="13579" width="1.6640625" style="102" customWidth="1"/>
    <col min="13580" max="13580" width="1.33203125" style="102" customWidth="1"/>
    <col min="13581" max="13581" width="15" style="102" customWidth="1"/>
    <col min="13582" max="13582" width="1.5546875" style="102" customWidth="1"/>
    <col min="13583" max="13583" width="15.6640625" style="102" customWidth="1"/>
    <col min="13584" max="13584" width="15.109375" style="102" customWidth="1"/>
    <col min="13585" max="13585" width="1" style="102" customWidth="1"/>
    <col min="13586" max="13586" width="7.6640625" style="102" customWidth="1"/>
    <col min="13587" max="13587" width="10.5546875" style="102" bestFit="1" customWidth="1"/>
    <col min="13588" max="13824" width="6.88671875" style="102"/>
    <col min="13825" max="13825" width="1.109375" style="102" customWidth="1"/>
    <col min="13826" max="13826" width="6.6640625" style="102" customWidth="1"/>
    <col min="13827" max="13827" width="9.33203125" style="102" customWidth="1"/>
    <col min="13828" max="13828" width="44.6640625" style="102" customWidth="1"/>
    <col min="13829" max="13829" width="1.109375" style="102" customWidth="1"/>
    <col min="13830" max="13830" width="3.109375" style="102" customWidth="1"/>
    <col min="13831" max="13831" width="6.109375" style="102" customWidth="1"/>
    <col min="13832" max="13832" width="6" style="102" customWidth="1"/>
    <col min="13833" max="13833" width="3.5546875" style="102" customWidth="1"/>
    <col min="13834" max="13834" width="2.109375" style="102" customWidth="1"/>
    <col min="13835" max="13835" width="1.6640625" style="102" customWidth="1"/>
    <col min="13836" max="13836" width="1.33203125" style="102" customWidth="1"/>
    <col min="13837" max="13837" width="15" style="102" customWidth="1"/>
    <col min="13838" max="13838" width="1.5546875" style="102" customWidth="1"/>
    <col min="13839" max="13839" width="15.6640625" style="102" customWidth="1"/>
    <col min="13840" max="13840" width="15.109375" style="102" customWidth="1"/>
    <col min="13841" max="13841" width="1" style="102" customWidth="1"/>
    <col min="13842" max="13842" width="7.6640625" style="102" customWidth="1"/>
    <col min="13843" max="13843" width="10.5546875" style="102" bestFit="1" customWidth="1"/>
    <col min="13844" max="14080" width="6.88671875" style="102"/>
    <col min="14081" max="14081" width="1.109375" style="102" customWidth="1"/>
    <col min="14082" max="14082" width="6.6640625" style="102" customWidth="1"/>
    <col min="14083" max="14083" width="9.33203125" style="102" customWidth="1"/>
    <col min="14084" max="14084" width="44.6640625" style="102" customWidth="1"/>
    <col min="14085" max="14085" width="1.109375" style="102" customWidth="1"/>
    <col min="14086" max="14086" width="3.109375" style="102" customWidth="1"/>
    <col min="14087" max="14087" width="6.109375" style="102" customWidth="1"/>
    <col min="14088" max="14088" width="6" style="102" customWidth="1"/>
    <col min="14089" max="14089" width="3.5546875" style="102" customWidth="1"/>
    <col min="14090" max="14090" width="2.109375" style="102" customWidth="1"/>
    <col min="14091" max="14091" width="1.6640625" style="102" customWidth="1"/>
    <col min="14092" max="14092" width="1.33203125" style="102" customWidth="1"/>
    <col min="14093" max="14093" width="15" style="102" customWidth="1"/>
    <col min="14094" max="14094" width="1.5546875" style="102" customWidth="1"/>
    <col min="14095" max="14095" width="15.6640625" style="102" customWidth="1"/>
    <col min="14096" max="14096" width="15.109375" style="102" customWidth="1"/>
    <col min="14097" max="14097" width="1" style="102" customWidth="1"/>
    <col min="14098" max="14098" width="7.6640625" style="102" customWidth="1"/>
    <col min="14099" max="14099" width="10.5546875" style="102" bestFit="1" customWidth="1"/>
    <col min="14100" max="14336" width="6.88671875" style="102"/>
    <col min="14337" max="14337" width="1.109375" style="102" customWidth="1"/>
    <col min="14338" max="14338" width="6.6640625" style="102" customWidth="1"/>
    <col min="14339" max="14339" width="9.33203125" style="102" customWidth="1"/>
    <col min="14340" max="14340" width="44.6640625" style="102" customWidth="1"/>
    <col min="14341" max="14341" width="1.109375" style="102" customWidth="1"/>
    <col min="14342" max="14342" width="3.109375" style="102" customWidth="1"/>
    <col min="14343" max="14343" width="6.109375" style="102" customWidth="1"/>
    <col min="14344" max="14344" width="6" style="102" customWidth="1"/>
    <col min="14345" max="14345" width="3.5546875" style="102" customWidth="1"/>
    <col min="14346" max="14346" width="2.109375" style="102" customWidth="1"/>
    <col min="14347" max="14347" width="1.6640625" style="102" customWidth="1"/>
    <col min="14348" max="14348" width="1.33203125" style="102" customWidth="1"/>
    <col min="14349" max="14349" width="15" style="102" customWidth="1"/>
    <col min="14350" max="14350" width="1.5546875" style="102" customWidth="1"/>
    <col min="14351" max="14351" width="15.6640625" style="102" customWidth="1"/>
    <col min="14352" max="14352" width="15.109375" style="102" customWidth="1"/>
    <col min="14353" max="14353" width="1" style="102" customWidth="1"/>
    <col min="14354" max="14354" width="7.6640625" style="102" customWidth="1"/>
    <col min="14355" max="14355" width="10.5546875" style="102" bestFit="1" customWidth="1"/>
    <col min="14356" max="14592" width="6.88671875" style="102"/>
    <col min="14593" max="14593" width="1.109375" style="102" customWidth="1"/>
    <col min="14594" max="14594" width="6.6640625" style="102" customWidth="1"/>
    <col min="14595" max="14595" width="9.33203125" style="102" customWidth="1"/>
    <col min="14596" max="14596" width="44.6640625" style="102" customWidth="1"/>
    <col min="14597" max="14597" width="1.109375" style="102" customWidth="1"/>
    <col min="14598" max="14598" width="3.109375" style="102" customWidth="1"/>
    <col min="14599" max="14599" width="6.109375" style="102" customWidth="1"/>
    <col min="14600" max="14600" width="6" style="102" customWidth="1"/>
    <col min="14601" max="14601" width="3.5546875" style="102" customWidth="1"/>
    <col min="14602" max="14602" width="2.109375" style="102" customWidth="1"/>
    <col min="14603" max="14603" width="1.6640625" style="102" customWidth="1"/>
    <col min="14604" max="14604" width="1.33203125" style="102" customWidth="1"/>
    <col min="14605" max="14605" width="15" style="102" customWidth="1"/>
    <col min="14606" max="14606" width="1.5546875" style="102" customWidth="1"/>
    <col min="14607" max="14607" width="15.6640625" style="102" customWidth="1"/>
    <col min="14608" max="14608" width="15.109375" style="102" customWidth="1"/>
    <col min="14609" max="14609" width="1" style="102" customWidth="1"/>
    <col min="14610" max="14610" width="7.6640625" style="102" customWidth="1"/>
    <col min="14611" max="14611" width="10.5546875" style="102" bestFit="1" customWidth="1"/>
    <col min="14612" max="14848" width="6.88671875" style="102"/>
    <col min="14849" max="14849" width="1.109375" style="102" customWidth="1"/>
    <col min="14850" max="14850" width="6.6640625" style="102" customWidth="1"/>
    <col min="14851" max="14851" width="9.33203125" style="102" customWidth="1"/>
    <col min="14852" max="14852" width="44.6640625" style="102" customWidth="1"/>
    <col min="14853" max="14853" width="1.109375" style="102" customWidth="1"/>
    <col min="14854" max="14854" width="3.109375" style="102" customWidth="1"/>
    <col min="14855" max="14855" width="6.109375" style="102" customWidth="1"/>
    <col min="14856" max="14856" width="6" style="102" customWidth="1"/>
    <col min="14857" max="14857" width="3.5546875" style="102" customWidth="1"/>
    <col min="14858" max="14858" width="2.109375" style="102" customWidth="1"/>
    <col min="14859" max="14859" width="1.6640625" style="102" customWidth="1"/>
    <col min="14860" max="14860" width="1.33203125" style="102" customWidth="1"/>
    <col min="14861" max="14861" width="15" style="102" customWidth="1"/>
    <col min="14862" max="14862" width="1.5546875" style="102" customWidth="1"/>
    <col min="14863" max="14863" width="15.6640625" style="102" customWidth="1"/>
    <col min="14864" max="14864" width="15.109375" style="102" customWidth="1"/>
    <col min="14865" max="14865" width="1" style="102" customWidth="1"/>
    <col min="14866" max="14866" width="7.6640625" style="102" customWidth="1"/>
    <col min="14867" max="14867" width="10.5546875" style="102" bestFit="1" customWidth="1"/>
    <col min="14868" max="15104" width="6.88671875" style="102"/>
    <col min="15105" max="15105" width="1.109375" style="102" customWidth="1"/>
    <col min="15106" max="15106" width="6.6640625" style="102" customWidth="1"/>
    <col min="15107" max="15107" width="9.33203125" style="102" customWidth="1"/>
    <col min="15108" max="15108" width="44.6640625" style="102" customWidth="1"/>
    <col min="15109" max="15109" width="1.109375" style="102" customWidth="1"/>
    <col min="15110" max="15110" width="3.109375" style="102" customWidth="1"/>
    <col min="15111" max="15111" width="6.109375" style="102" customWidth="1"/>
    <col min="15112" max="15112" width="6" style="102" customWidth="1"/>
    <col min="15113" max="15113" width="3.5546875" style="102" customWidth="1"/>
    <col min="15114" max="15114" width="2.109375" style="102" customWidth="1"/>
    <col min="15115" max="15115" width="1.6640625" style="102" customWidth="1"/>
    <col min="15116" max="15116" width="1.33203125" style="102" customWidth="1"/>
    <col min="15117" max="15117" width="15" style="102" customWidth="1"/>
    <col min="15118" max="15118" width="1.5546875" style="102" customWidth="1"/>
    <col min="15119" max="15119" width="15.6640625" style="102" customWidth="1"/>
    <col min="15120" max="15120" width="15.109375" style="102" customWidth="1"/>
    <col min="15121" max="15121" width="1" style="102" customWidth="1"/>
    <col min="15122" max="15122" width="7.6640625" style="102" customWidth="1"/>
    <col min="15123" max="15123" width="10.5546875" style="102" bestFit="1" customWidth="1"/>
    <col min="15124" max="15360" width="6.88671875" style="102"/>
    <col min="15361" max="15361" width="1.109375" style="102" customWidth="1"/>
    <col min="15362" max="15362" width="6.6640625" style="102" customWidth="1"/>
    <col min="15363" max="15363" width="9.33203125" style="102" customWidth="1"/>
    <col min="15364" max="15364" width="44.6640625" style="102" customWidth="1"/>
    <col min="15365" max="15365" width="1.109375" style="102" customWidth="1"/>
    <col min="15366" max="15366" width="3.109375" style="102" customWidth="1"/>
    <col min="15367" max="15367" width="6.109375" style="102" customWidth="1"/>
    <col min="15368" max="15368" width="6" style="102" customWidth="1"/>
    <col min="15369" max="15369" width="3.5546875" style="102" customWidth="1"/>
    <col min="15370" max="15370" width="2.109375" style="102" customWidth="1"/>
    <col min="15371" max="15371" width="1.6640625" style="102" customWidth="1"/>
    <col min="15372" max="15372" width="1.33203125" style="102" customWidth="1"/>
    <col min="15373" max="15373" width="15" style="102" customWidth="1"/>
    <col min="15374" max="15374" width="1.5546875" style="102" customWidth="1"/>
    <col min="15375" max="15375" width="15.6640625" style="102" customWidth="1"/>
    <col min="15376" max="15376" width="15.109375" style="102" customWidth="1"/>
    <col min="15377" max="15377" width="1" style="102" customWidth="1"/>
    <col min="15378" max="15378" width="7.6640625" style="102" customWidth="1"/>
    <col min="15379" max="15379" width="10.5546875" style="102" bestFit="1" customWidth="1"/>
    <col min="15380" max="15616" width="6.88671875" style="102"/>
    <col min="15617" max="15617" width="1.109375" style="102" customWidth="1"/>
    <col min="15618" max="15618" width="6.6640625" style="102" customWidth="1"/>
    <col min="15619" max="15619" width="9.33203125" style="102" customWidth="1"/>
    <col min="15620" max="15620" width="44.6640625" style="102" customWidth="1"/>
    <col min="15621" max="15621" width="1.109375" style="102" customWidth="1"/>
    <col min="15622" max="15622" width="3.109375" style="102" customWidth="1"/>
    <col min="15623" max="15623" width="6.109375" style="102" customWidth="1"/>
    <col min="15624" max="15624" width="6" style="102" customWidth="1"/>
    <col min="15625" max="15625" width="3.5546875" style="102" customWidth="1"/>
    <col min="15626" max="15626" width="2.109375" style="102" customWidth="1"/>
    <col min="15627" max="15627" width="1.6640625" style="102" customWidth="1"/>
    <col min="15628" max="15628" width="1.33203125" style="102" customWidth="1"/>
    <col min="15629" max="15629" width="15" style="102" customWidth="1"/>
    <col min="15630" max="15630" width="1.5546875" style="102" customWidth="1"/>
    <col min="15631" max="15631" width="15.6640625" style="102" customWidth="1"/>
    <col min="15632" max="15632" width="15.109375" style="102" customWidth="1"/>
    <col min="15633" max="15633" width="1" style="102" customWidth="1"/>
    <col min="15634" max="15634" width="7.6640625" style="102" customWidth="1"/>
    <col min="15635" max="15635" width="10.5546875" style="102" bestFit="1" customWidth="1"/>
    <col min="15636" max="15872" width="6.88671875" style="102"/>
    <col min="15873" max="15873" width="1.109375" style="102" customWidth="1"/>
    <col min="15874" max="15874" width="6.6640625" style="102" customWidth="1"/>
    <col min="15875" max="15875" width="9.33203125" style="102" customWidth="1"/>
    <col min="15876" max="15876" width="44.6640625" style="102" customWidth="1"/>
    <col min="15877" max="15877" width="1.109375" style="102" customWidth="1"/>
    <col min="15878" max="15878" width="3.109375" style="102" customWidth="1"/>
    <col min="15879" max="15879" width="6.109375" style="102" customWidth="1"/>
    <col min="15880" max="15880" width="6" style="102" customWidth="1"/>
    <col min="15881" max="15881" width="3.5546875" style="102" customWidth="1"/>
    <col min="15882" max="15882" width="2.109375" style="102" customWidth="1"/>
    <col min="15883" max="15883" width="1.6640625" style="102" customWidth="1"/>
    <col min="15884" max="15884" width="1.33203125" style="102" customWidth="1"/>
    <col min="15885" max="15885" width="15" style="102" customWidth="1"/>
    <col min="15886" max="15886" width="1.5546875" style="102" customWidth="1"/>
    <col min="15887" max="15887" width="15.6640625" style="102" customWidth="1"/>
    <col min="15888" max="15888" width="15.109375" style="102" customWidth="1"/>
    <col min="15889" max="15889" width="1" style="102" customWidth="1"/>
    <col min="15890" max="15890" width="7.6640625" style="102" customWidth="1"/>
    <col min="15891" max="15891" width="10.5546875" style="102" bestFit="1" customWidth="1"/>
    <col min="15892" max="16128" width="6.88671875" style="102"/>
    <col min="16129" max="16129" width="1.109375" style="102" customWidth="1"/>
    <col min="16130" max="16130" width="6.6640625" style="102" customWidth="1"/>
    <col min="16131" max="16131" width="9.33203125" style="102" customWidth="1"/>
    <col min="16132" max="16132" width="44.6640625" style="102" customWidth="1"/>
    <col min="16133" max="16133" width="1.109375" style="102" customWidth="1"/>
    <col min="16134" max="16134" width="3.109375" style="102" customWidth="1"/>
    <col min="16135" max="16135" width="6.109375" style="102" customWidth="1"/>
    <col min="16136" max="16136" width="6" style="102" customWidth="1"/>
    <col min="16137" max="16137" width="3.5546875" style="102" customWidth="1"/>
    <col min="16138" max="16138" width="2.109375" style="102" customWidth="1"/>
    <col min="16139" max="16139" width="1.6640625" style="102" customWidth="1"/>
    <col min="16140" max="16140" width="1.33203125" style="102" customWidth="1"/>
    <col min="16141" max="16141" width="15" style="102" customWidth="1"/>
    <col min="16142" max="16142" width="1.5546875" style="102" customWidth="1"/>
    <col min="16143" max="16143" width="15.6640625" style="102" customWidth="1"/>
    <col min="16144" max="16144" width="15.109375" style="102" customWidth="1"/>
    <col min="16145" max="16145" width="1" style="102" customWidth="1"/>
    <col min="16146" max="16146" width="7.6640625" style="102" customWidth="1"/>
    <col min="16147" max="16147" width="10.5546875" style="102" bestFit="1" customWidth="1"/>
    <col min="16148" max="16384" width="6.88671875" style="102"/>
  </cols>
  <sheetData>
    <row r="1" spans="1:19" ht="18.75" customHeight="1" x14ac:dyDescent="0.3">
      <c r="A1" s="101" t="s">
        <v>156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9" ht="18" customHeight="1" x14ac:dyDescent="0.3">
      <c r="A2" s="103" t="s">
        <v>157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9" ht="9.75" customHeight="1" x14ac:dyDescent="0.3"/>
    <row r="4" spans="1:19" ht="14.25" customHeight="1" x14ac:dyDescent="0.3">
      <c r="G4" s="104" t="s">
        <v>158</v>
      </c>
      <c r="H4" s="104"/>
      <c r="I4" s="104"/>
      <c r="J4" s="104"/>
      <c r="M4" s="105"/>
      <c r="O4" s="105"/>
      <c r="P4" s="105"/>
      <c r="R4" s="105"/>
    </row>
    <row r="5" spans="1:19" ht="5.25" customHeight="1" x14ac:dyDescent="0.3"/>
    <row r="6" spans="1:19" ht="0.75" customHeight="1" x14ac:dyDescent="0.3">
      <c r="D6" s="104" t="s">
        <v>159</v>
      </c>
      <c r="H6" s="106" t="s">
        <v>160</v>
      </c>
      <c r="I6" s="106"/>
      <c r="J6" s="106"/>
      <c r="L6" s="107" t="s">
        <v>161</v>
      </c>
      <c r="M6" s="107"/>
      <c r="O6" s="107" t="s">
        <v>162</v>
      </c>
      <c r="P6" s="107" t="s">
        <v>163</v>
      </c>
    </row>
    <row r="7" spans="1:19" ht="13.5" customHeight="1" x14ac:dyDescent="0.3">
      <c r="B7" s="104" t="s">
        <v>164</v>
      </c>
      <c r="C7" s="104"/>
      <c r="D7" s="104"/>
      <c r="H7" s="106"/>
      <c r="I7" s="106"/>
      <c r="J7" s="106"/>
      <c r="L7" s="107"/>
      <c r="M7" s="107"/>
      <c r="O7" s="107"/>
      <c r="P7" s="107"/>
      <c r="R7" s="108" t="s">
        <v>165</v>
      </c>
    </row>
    <row r="8" spans="1:19" ht="14.25" customHeight="1" x14ac:dyDescent="0.3">
      <c r="D8" s="104"/>
      <c r="L8" s="107"/>
      <c r="M8" s="107"/>
      <c r="O8" s="107"/>
      <c r="P8" s="107"/>
    </row>
    <row r="9" spans="1:19" ht="18" customHeight="1" x14ac:dyDescent="0.3">
      <c r="L9" s="106" t="s">
        <v>166</v>
      </c>
      <c r="M9" s="106"/>
      <c r="O9" s="108" t="s">
        <v>167</v>
      </c>
      <c r="P9" s="108" t="s">
        <v>168</v>
      </c>
      <c r="R9" s="109" t="s">
        <v>169</v>
      </c>
    </row>
    <row r="10" spans="1:19" s="110" customFormat="1" ht="18" customHeight="1" x14ac:dyDescent="0.3">
      <c r="B10" s="111" t="s">
        <v>170</v>
      </c>
      <c r="C10" s="111"/>
      <c r="D10" s="111"/>
      <c r="E10" s="111"/>
      <c r="F10" s="111"/>
      <c r="G10" s="111"/>
      <c r="H10" s="111"/>
      <c r="I10" s="111"/>
      <c r="J10" s="111"/>
      <c r="K10" s="111"/>
      <c r="M10" s="112">
        <v>269199</v>
      </c>
      <c r="O10" s="113" t="s">
        <v>171</v>
      </c>
      <c r="P10" s="112">
        <v>222890.42</v>
      </c>
      <c r="R10" s="114">
        <f>P10/O10*100</f>
        <v>82.797640407282344</v>
      </c>
    </row>
    <row r="11" spans="1:19" s="115" customFormat="1" ht="15" customHeight="1" x14ac:dyDescent="0.3">
      <c r="B11" s="116" t="s">
        <v>172</v>
      </c>
      <c r="C11" s="116"/>
      <c r="D11" s="116"/>
      <c r="E11" s="116"/>
      <c r="F11" s="116"/>
      <c r="G11" s="116"/>
      <c r="H11" s="116"/>
      <c r="I11" s="116"/>
      <c r="J11" s="116"/>
      <c r="K11" s="116"/>
      <c r="M11" s="117">
        <v>269199</v>
      </c>
      <c r="O11" s="117">
        <v>269199</v>
      </c>
      <c r="P11" s="117">
        <v>222890.42</v>
      </c>
      <c r="R11" s="118">
        <f>P11/O11*100</f>
        <v>82.797640407282344</v>
      </c>
    </row>
    <row r="12" spans="1:19" s="115" customFormat="1" ht="0.75" customHeight="1" x14ac:dyDescent="0.3"/>
    <row r="13" spans="1:19" s="119" customFormat="1" ht="13.5" customHeight="1" x14ac:dyDescent="0.3">
      <c r="C13" s="120" t="s">
        <v>173</v>
      </c>
      <c r="D13" s="120"/>
      <c r="E13" s="120"/>
      <c r="F13" s="120"/>
      <c r="G13" s="120"/>
      <c r="H13" s="120"/>
      <c r="I13" s="120"/>
      <c r="M13" s="121" t="s">
        <v>174</v>
      </c>
      <c r="O13" s="121" t="s">
        <v>174</v>
      </c>
      <c r="P13" s="121" t="s">
        <v>175</v>
      </c>
      <c r="R13" s="121" t="s">
        <v>176</v>
      </c>
    </row>
    <row r="14" spans="1:19" s="119" customFormat="1" ht="13.5" customHeight="1" x14ac:dyDescent="0.3">
      <c r="C14" s="120"/>
      <c r="D14" s="120"/>
      <c r="E14" s="120"/>
      <c r="F14" s="120"/>
      <c r="G14" s="120"/>
      <c r="H14" s="120"/>
      <c r="I14" s="120"/>
      <c r="M14" s="121"/>
      <c r="O14" s="121"/>
      <c r="P14" s="121"/>
      <c r="R14" s="121"/>
      <c r="S14" s="122"/>
    </row>
    <row r="15" spans="1:19" s="119" customFormat="1" ht="13.5" customHeight="1" x14ac:dyDescent="0.3">
      <c r="C15" s="120"/>
      <c r="D15" s="120"/>
      <c r="E15" s="120"/>
      <c r="F15" s="120"/>
      <c r="G15" s="120"/>
      <c r="H15" s="120"/>
      <c r="I15" s="120"/>
      <c r="M15" s="121"/>
      <c r="O15" s="121"/>
      <c r="P15" s="121"/>
      <c r="R15" s="121"/>
    </row>
    <row r="16" spans="1:19" s="119" customFormat="1" ht="13.5" customHeight="1" x14ac:dyDescent="0.3">
      <c r="C16" s="120"/>
      <c r="D16" s="120"/>
      <c r="E16" s="120"/>
      <c r="F16" s="120"/>
      <c r="G16" s="120"/>
      <c r="H16" s="120"/>
      <c r="I16" s="120"/>
      <c r="M16" s="121"/>
      <c r="O16" s="121"/>
      <c r="P16" s="121"/>
      <c r="R16" s="121"/>
    </row>
    <row r="17" spans="2:19" s="119" customFormat="1" ht="13.5" customHeight="1" x14ac:dyDescent="0.3">
      <c r="C17" s="120"/>
      <c r="D17" s="120"/>
      <c r="E17" s="120"/>
      <c r="F17" s="120"/>
      <c r="G17" s="120"/>
      <c r="H17" s="120"/>
      <c r="I17" s="120"/>
      <c r="M17" s="121"/>
      <c r="O17" s="121"/>
      <c r="P17" s="121"/>
      <c r="R17" s="121"/>
    </row>
    <row r="18" spans="2:19" s="124" customFormat="1" ht="15" customHeight="1" x14ac:dyDescent="0.3">
      <c r="B18" s="123" t="s">
        <v>177</v>
      </c>
      <c r="C18" s="123"/>
      <c r="D18" s="123"/>
      <c r="E18" s="123"/>
      <c r="F18" s="123"/>
      <c r="G18" s="123"/>
      <c r="H18" s="123"/>
      <c r="I18" s="123"/>
      <c r="J18" s="123"/>
      <c r="K18" s="123"/>
      <c r="M18" s="125">
        <v>269199</v>
      </c>
      <c r="O18" s="126" t="s">
        <v>171</v>
      </c>
      <c r="P18" s="125">
        <f>P19+P41+P96+P113</f>
        <v>222890.41999999998</v>
      </c>
      <c r="R18" s="127">
        <f t="shared" ref="R18:R23" si="0">P18/O18*100</f>
        <v>82.79764040728233</v>
      </c>
      <c r="S18" s="128"/>
    </row>
    <row r="19" spans="2:19" s="130" customFormat="1" ht="13.5" customHeight="1" x14ac:dyDescent="0.3">
      <c r="B19" s="129" t="s">
        <v>178</v>
      </c>
      <c r="C19" s="129"/>
      <c r="D19" s="129"/>
      <c r="E19" s="129"/>
      <c r="F19" s="129"/>
      <c r="G19" s="129"/>
      <c r="H19" s="129"/>
      <c r="I19" s="129"/>
      <c r="J19" s="129"/>
      <c r="K19" s="129"/>
      <c r="M19" s="131">
        <v>219532</v>
      </c>
      <c r="O19" s="131">
        <v>219532</v>
      </c>
      <c r="P19" s="131">
        <f>P21+P34</f>
        <v>179430.22</v>
      </c>
      <c r="R19" s="132">
        <f t="shared" si="0"/>
        <v>81.73305941730591</v>
      </c>
    </row>
    <row r="20" spans="2:19" s="130" customFormat="1" ht="0.75" customHeight="1" x14ac:dyDescent="0.3">
      <c r="R20" s="133" t="e">
        <f t="shared" si="0"/>
        <v>#DIV/0!</v>
      </c>
    </row>
    <row r="21" spans="2:19" ht="13.5" customHeight="1" x14ac:dyDescent="0.3">
      <c r="B21" s="134" t="s">
        <v>179</v>
      </c>
      <c r="C21" s="134"/>
      <c r="D21" s="134"/>
      <c r="E21" s="134"/>
      <c r="F21" s="134"/>
      <c r="G21" s="134"/>
      <c r="H21" s="134"/>
      <c r="I21" s="134"/>
      <c r="J21" s="134"/>
      <c r="K21" s="134"/>
      <c r="M21" s="135">
        <v>218134</v>
      </c>
      <c r="O21" s="136" t="s">
        <v>180</v>
      </c>
      <c r="P21" s="135">
        <v>178327.5</v>
      </c>
      <c r="R21" s="137">
        <f t="shared" si="0"/>
        <v>81.751354671898923</v>
      </c>
    </row>
    <row r="22" spans="2:19" s="119" customFormat="1" ht="12.75" hidden="1" customHeight="1" x14ac:dyDescent="0.3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M22" s="135"/>
      <c r="O22" s="136"/>
      <c r="P22" s="135"/>
      <c r="R22" s="122" t="e">
        <f t="shared" si="0"/>
        <v>#DIV/0!</v>
      </c>
    </row>
    <row r="23" spans="2:19" s="119" customFormat="1" ht="13.5" customHeight="1" x14ac:dyDescent="0.3">
      <c r="B23" s="138" t="s">
        <v>181</v>
      </c>
      <c r="C23" s="138"/>
      <c r="D23" s="139" t="s">
        <v>3</v>
      </c>
      <c r="H23" s="140" t="s">
        <v>182</v>
      </c>
      <c r="I23" s="140"/>
      <c r="J23" s="140"/>
      <c r="M23" s="141">
        <v>218134</v>
      </c>
      <c r="O23" s="142" t="s">
        <v>180</v>
      </c>
      <c r="P23" s="141">
        <f>P25+P31</f>
        <v>178327.5</v>
      </c>
      <c r="R23" s="143">
        <f t="shared" si="0"/>
        <v>81.751354671898923</v>
      </c>
    </row>
    <row r="24" spans="2:19" s="119" customFormat="1" ht="12" customHeight="1" x14ac:dyDescent="0.3"/>
    <row r="25" spans="2:19" ht="13.5" customHeight="1" x14ac:dyDescent="0.3">
      <c r="B25" s="144">
        <v>31</v>
      </c>
      <c r="C25" s="144"/>
      <c r="D25" s="145" t="s">
        <v>4</v>
      </c>
      <c r="H25" s="146" t="s">
        <v>182</v>
      </c>
      <c r="I25" s="146"/>
      <c r="J25" s="146"/>
      <c r="M25" s="147">
        <v>213816</v>
      </c>
      <c r="O25" s="148" t="s">
        <v>183</v>
      </c>
      <c r="P25" s="147">
        <v>174134.37</v>
      </c>
      <c r="R25" s="137">
        <f>P25/O25*100</f>
        <v>81.441225165562912</v>
      </c>
    </row>
    <row r="26" spans="2:19" ht="13.5" customHeight="1" x14ac:dyDescent="0.3">
      <c r="B26" s="144">
        <v>3111</v>
      </c>
      <c r="C26" s="144"/>
      <c r="D26" s="149" t="s">
        <v>24</v>
      </c>
      <c r="H26" s="146" t="s">
        <v>182</v>
      </c>
      <c r="I26" s="146"/>
      <c r="J26" s="146"/>
      <c r="M26" s="147">
        <v>213816</v>
      </c>
      <c r="O26" s="148" t="s">
        <v>183</v>
      </c>
      <c r="P26" s="147">
        <v>143851.20000000001</v>
      </c>
      <c r="R26" s="137">
        <f>P26/O26*100</f>
        <v>67.278033449320915</v>
      </c>
    </row>
    <row r="27" spans="2:19" ht="13.5" customHeight="1" x14ac:dyDescent="0.3">
      <c r="B27" s="150">
        <v>312</v>
      </c>
      <c r="D27" s="149" t="s">
        <v>102</v>
      </c>
      <c r="H27" s="146" t="s">
        <v>182</v>
      </c>
      <c r="I27" s="146"/>
      <c r="J27" s="146"/>
      <c r="M27" s="147"/>
      <c r="O27" s="148"/>
      <c r="P27" s="147">
        <v>6736.44</v>
      </c>
      <c r="R27" s="148"/>
    </row>
    <row r="28" spans="2:19" ht="13.5" customHeight="1" x14ac:dyDescent="0.3">
      <c r="B28" s="144">
        <v>3121</v>
      </c>
      <c r="C28" s="144"/>
      <c r="D28" s="149" t="s">
        <v>102</v>
      </c>
      <c r="H28" s="151"/>
      <c r="I28" s="151"/>
      <c r="J28" s="151"/>
      <c r="M28" s="147"/>
      <c r="O28" s="148"/>
      <c r="P28" s="147">
        <v>6736.44</v>
      </c>
      <c r="R28" s="148"/>
    </row>
    <row r="29" spans="2:19" ht="13.5" customHeight="1" x14ac:dyDescent="0.3">
      <c r="B29" s="150">
        <v>313</v>
      </c>
      <c r="C29" s="150"/>
      <c r="D29" s="149" t="s">
        <v>103</v>
      </c>
      <c r="H29" s="151"/>
      <c r="I29" s="151"/>
      <c r="J29" s="151"/>
      <c r="M29" s="147"/>
      <c r="O29" s="148"/>
      <c r="P29" s="147">
        <v>23546.73</v>
      </c>
      <c r="R29" s="148"/>
    </row>
    <row r="30" spans="2:19" ht="13.5" customHeight="1" x14ac:dyDescent="0.3">
      <c r="B30" s="150">
        <v>3132</v>
      </c>
      <c r="D30" s="149" t="s">
        <v>184</v>
      </c>
      <c r="H30" s="151"/>
      <c r="I30" s="151"/>
      <c r="J30" s="151"/>
      <c r="M30" s="147"/>
      <c r="O30" s="148"/>
      <c r="P30" s="147">
        <v>23546.73</v>
      </c>
      <c r="R30" s="148"/>
    </row>
    <row r="31" spans="2:19" ht="13.5" customHeight="1" x14ac:dyDescent="0.3">
      <c r="B31" s="144">
        <v>32</v>
      </c>
      <c r="C31" s="144"/>
      <c r="D31" s="145" t="s">
        <v>185</v>
      </c>
      <c r="H31" s="146" t="s">
        <v>182</v>
      </c>
      <c r="I31" s="146"/>
      <c r="J31" s="146"/>
      <c r="M31" s="147">
        <v>4318</v>
      </c>
      <c r="O31" s="148" t="s">
        <v>186</v>
      </c>
      <c r="P31" s="147">
        <v>4193.13</v>
      </c>
      <c r="R31" s="137">
        <f>P31/O31*100</f>
        <v>97.10815192218621</v>
      </c>
    </row>
    <row r="32" spans="2:19" ht="13.5" customHeight="1" x14ac:dyDescent="0.3">
      <c r="B32" s="144">
        <v>321</v>
      </c>
      <c r="C32" s="144"/>
      <c r="D32" s="145" t="s">
        <v>187</v>
      </c>
      <c r="H32" s="146" t="s">
        <v>182</v>
      </c>
      <c r="I32" s="146"/>
      <c r="J32" s="146"/>
      <c r="M32" s="147"/>
      <c r="O32" s="148"/>
      <c r="P32" s="147">
        <v>4193.13</v>
      </c>
      <c r="R32" s="137"/>
    </row>
    <row r="33" spans="2:18" ht="11.4" customHeight="1" x14ac:dyDescent="0.3">
      <c r="B33" s="144">
        <v>3212</v>
      </c>
      <c r="C33" s="144"/>
      <c r="D33" s="152" t="s">
        <v>188</v>
      </c>
      <c r="H33" s="146" t="s">
        <v>182</v>
      </c>
      <c r="I33" s="146"/>
      <c r="J33" s="146"/>
      <c r="M33" s="147"/>
      <c r="O33" s="148"/>
      <c r="P33" s="147">
        <v>4193.13</v>
      </c>
      <c r="R33" s="137"/>
    </row>
    <row r="34" spans="2:18" ht="13.5" customHeight="1" x14ac:dyDescent="0.3">
      <c r="B34" s="134" t="s">
        <v>189</v>
      </c>
      <c r="C34" s="134"/>
      <c r="D34" s="134"/>
      <c r="E34" s="134"/>
      <c r="F34" s="134"/>
      <c r="G34" s="134"/>
      <c r="H34" s="134"/>
      <c r="I34" s="134"/>
      <c r="J34" s="134"/>
      <c r="K34" s="134"/>
      <c r="M34" s="147">
        <v>1398</v>
      </c>
      <c r="O34" s="148" t="s">
        <v>190</v>
      </c>
      <c r="P34" s="147">
        <v>1102.72</v>
      </c>
      <c r="R34" s="137">
        <f>P34/O34*100</f>
        <v>78.878397711015737</v>
      </c>
    </row>
    <row r="35" spans="2:18" s="119" customFormat="1" ht="13.5" customHeight="1" x14ac:dyDescent="0.3">
      <c r="B35" s="138" t="s">
        <v>181</v>
      </c>
      <c r="C35" s="138"/>
      <c r="D35" s="139" t="s">
        <v>3</v>
      </c>
      <c r="H35" s="140" t="s">
        <v>182</v>
      </c>
      <c r="I35" s="140"/>
      <c r="J35" s="140"/>
      <c r="M35" s="141">
        <v>1398</v>
      </c>
      <c r="O35" s="142" t="s">
        <v>190</v>
      </c>
      <c r="P35" s="141">
        <v>1102.72</v>
      </c>
      <c r="R35" s="143">
        <f>P35/O35*100</f>
        <v>78.878397711015737</v>
      </c>
    </row>
    <row r="36" spans="2:18" s="119" customFormat="1" ht="12" customHeight="1" x14ac:dyDescent="0.3"/>
    <row r="37" spans="2:18" ht="13.5" customHeight="1" x14ac:dyDescent="0.3">
      <c r="B37" s="144" t="s">
        <v>191</v>
      </c>
      <c r="C37" s="144"/>
      <c r="D37" s="145" t="s">
        <v>12</v>
      </c>
      <c r="H37" s="146" t="s">
        <v>182</v>
      </c>
      <c r="I37" s="146"/>
      <c r="J37" s="146"/>
      <c r="M37" s="147">
        <v>1398</v>
      </c>
      <c r="O37" s="148" t="s">
        <v>190</v>
      </c>
      <c r="P37" s="147">
        <v>1102.72</v>
      </c>
      <c r="R37" s="148">
        <f>P37/O37*100</f>
        <v>78.878397711015737</v>
      </c>
    </row>
    <row r="38" spans="2:18" ht="13.5" customHeight="1" x14ac:dyDescent="0.3">
      <c r="B38" s="150">
        <v>321</v>
      </c>
      <c r="C38" s="150"/>
      <c r="D38" s="145" t="s">
        <v>185</v>
      </c>
      <c r="H38" s="151"/>
      <c r="I38" s="151"/>
      <c r="J38" s="151"/>
      <c r="M38" s="147"/>
      <c r="O38" s="148"/>
      <c r="P38" s="147">
        <f>SUM(P39:P40)</f>
        <v>1102.72</v>
      </c>
      <c r="R38" s="148"/>
    </row>
    <row r="39" spans="2:18" ht="13.5" customHeight="1" x14ac:dyDescent="0.3">
      <c r="B39" s="150">
        <v>3211</v>
      </c>
      <c r="C39" s="150"/>
      <c r="D39" s="145" t="s">
        <v>144</v>
      </c>
      <c r="H39" s="151"/>
      <c r="I39" s="151"/>
      <c r="J39" s="151"/>
      <c r="M39" s="147"/>
      <c r="O39" s="148"/>
      <c r="P39" s="147">
        <v>158.43</v>
      </c>
      <c r="R39" s="148"/>
    </row>
    <row r="40" spans="2:18" ht="13.5" customHeight="1" x14ac:dyDescent="0.3">
      <c r="B40" s="144">
        <v>3213</v>
      </c>
      <c r="C40" s="144"/>
      <c r="D40" s="145" t="s">
        <v>192</v>
      </c>
      <c r="H40" s="146" t="s">
        <v>182</v>
      </c>
      <c r="I40" s="146"/>
      <c r="J40" s="146"/>
      <c r="M40" s="147"/>
      <c r="O40" s="148"/>
      <c r="P40" s="147">
        <v>944.29</v>
      </c>
      <c r="R40" s="148"/>
    </row>
    <row r="41" spans="2:18" s="130" customFormat="1" ht="13.5" customHeight="1" x14ac:dyDescent="0.3">
      <c r="B41" s="129" t="s">
        <v>193</v>
      </c>
      <c r="C41" s="129"/>
      <c r="D41" s="129"/>
      <c r="E41" s="129"/>
      <c r="F41" s="129"/>
      <c r="G41" s="129"/>
      <c r="H41" s="129"/>
      <c r="I41" s="129"/>
      <c r="J41" s="129"/>
      <c r="K41" s="129"/>
      <c r="M41" s="131">
        <v>47176</v>
      </c>
      <c r="O41" s="131">
        <v>47176</v>
      </c>
      <c r="P41" s="131">
        <f>P43+P56+P83+P95</f>
        <v>41119.96</v>
      </c>
      <c r="R41" s="132">
        <f>P41/O41*100</f>
        <v>87.162879430218752</v>
      </c>
    </row>
    <row r="42" spans="2:18" s="130" customFormat="1" ht="0.75" customHeight="1" x14ac:dyDescent="0.3">
      <c r="R42" s="133" t="e">
        <f>P42/O42*100</f>
        <v>#DIV/0!</v>
      </c>
    </row>
    <row r="43" spans="2:18" ht="13.5" customHeight="1" x14ac:dyDescent="0.3">
      <c r="B43" s="134" t="s">
        <v>179</v>
      </c>
      <c r="C43" s="134"/>
      <c r="D43" s="134"/>
      <c r="E43" s="134"/>
      <c r="F43" s="134"/>
      <c r="G43" s="134"/>
      <c r="H43" s="134"/>
      <c r="I43" s="134"/>
      <c r="J43" s="134"/>
      <c r="K43" s="134"/>
      <c r="M43" s="135">
        <v>10087</v>
      </c>
      <c r="O43" s="136" t="s">
        <v>194</v>
      </c>
      <c r="P43" s="135">
        <v>7415.82</v>
      </c>
      <c r="R43" s="137">
        <f>P43/O43*100</f>
        <v>73.518588281947061</v>
      </c>
    </row>
    <row r="44" spans="2:18" s="119" customFormat="1" ht="12.75" hidden="1" customHeight="1" x14ac:dyDescent="0.3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M44" s="135"/>
      <c r="O44" s="136"/>
      <c r="P44" s="135"/>
      <c r="R44" s="122" t="e">
        <f>P44/O44*100</f>
        <v>#DIV/0!</v>
      </c>
    </row>
    <row r="45" spans="2:18" s="119" customFormat="1" ht="13.5" customHeight="1" x14ac:dyDescent="0.3">
      <c r="B45" s="138" t="s">
        <v>181</v>
      </c>
      <c r="C45" s="138"/>
      <c r="D45" s="139" t="s">
        <v>3</v>
      </c>
      <c r="H45" s="140" t="s">
        <v>182</v>
      </c>
      <c r="I45" s="140"/>
      <c r="J45" s="140"/>
      <c r="M45" s="141">
        <v>10087</v>
      </c>
      <c r="O45" s="142" t="s">
        <v>194</v>
      </c>
      <c r="P45" s="141">
        <f>P48+P50+P53</f>
        <v>7415.82</v>
      </c>
      <c r="R45" s="143">
        <f>P45/O45*100</f>
        <v>73.518588281947061</v>
      </c>
    </row>
    <row r="46" spans="2:18" s="119" customFormat="1" ht="12" customHeight="1" x14ac:dyDescent="0.3"/>
    <row r="47" spans="2:18" ht="13.5" customHeight="1" x14ac:dyDescent="0.3">
      <c r="B47" s="144" t="s">
        <v>191</v>
      </c>
      <c r="C47" s="144"/>
      <c r="D47" s="145" t="s">
        <v>12</v>
      </c>
      <c r="H47" s="146" t="s">
        <v>182</v>
      </c>
      <c r="I47" s="146"/>
      <c r="J47" s="146"/>
      <c r="M47" s="147">
        <v>10087</v>
      </c>
      <c r="O47" s="148" t="s">
        <v>194</v>
      </c>
      <c r="P47" s="147">
        <v>7415.82</v>
      </c>
      <c r="R47" s="137">
        <f>P47/O47*100</f>
        <v>73.518588281947061</v>
      </c>
    </row>
    <row r="48" spans="2:18" ht="13.5" customHeight="1" x14ac:dyDescent="0.3">
      <c r="B48" s="144" t="s">
        <v>195</v>
      </c>
      <c r="C48" s="144"/>
      <c r="D48" s="145" t="s">
        <v>121</v>
      </c>
      <c r="H48" s="146" t="s">
        <v>182</v>
      </c>
      <c r="I48" s="146"/>
      <c r="J48" s="146"/>
      <c r="M48" s="147"/>
      <c r="O48" s="148"/>
      <c r="P48" s="147">
        <v>78.11</v>
      </c>
      <c r="R48" s="148"/>
    </row>
    <row r="49" spans="2:18" ht="13.5" customHeight="1" x14ac:dyDescent="0.3">
      <c r="B49" s="144">
        <v>3221</v>
      </c>
      <c r="C49" s="144"/>
      <c r="D49" s="145" t="s">
        <v>196</v>
      </c>
      <c r="H49" s="146" t="s">
        <v>182</v>
      </c>
      <c r="I49" s="146"/>
      <c r="J49" s="146"/>
      <c r="M49" s="147"/>
      <c r="O49" s="148"/>
      <c r="P49" s="147">
        <v>78.11</v>
      </c>
      <c r="R49" s="148"/>
    </row>
    <row r="50" spans="2:18" ht="13.5" customHeight="1" x14ac:dyDescent="0.3">
      <c r="B50" s="144">
        <v>323</v>
      </c>
      <c r="C50" s="144"/>
      <c r="D50" s="149" t="s">
        <v>105</v>
      </c>
      <c r="H50" s="146" t="s">
        <v>182</v>
      </c>
      <c r="I50" s="146"/>
      <c r="J50" s="146"/>
      <c r="M50" s="147"/>
      <c r="O50" s="148"/>
      <c r="P50" s="147">
        <f>SUM(P51:P52)</f>
        <v>4722.1499999999996</v>
      </c>
      <c r="R50" s="148"/>
    </row>
    <row r="51" spans="2:18" ht="13.5" customHeight="1" x14ac:dyDescent="0.3">
      <c r="B51" s="150">
        <v>3232</v>
      </c>
      <c r="D51" s="149" t="s">
        <v>197</v>
      </c>
      <c r="P51" s="153">
        <v>2921.87</v>
      </c>
    </row>
    <row r="52" spans="2:18" ht="13.5" customHeight="1" x14ac:dyDescent="0.3">
      <c r="B52" s="144">
        <v>3238</v>
      </c>
      <c r="C52" s="144"/>
      <c r="D52" s="149" t="s">
        <v>107</v>
      </c>
      <c r="H52" s="146" t="s">
        <v>182</v>
      </c>
      <c r="I52" s="146"/>
      <c r="J52" s="146"/>
      <c r="M52" s="147"/>
      <c r="O52" s="148"/>
      <c r="P52" s="147">
        <v>1800.28</v>
      </c>
      <c r="R52" s="148"/>
    </row>
    <row r="53" spans="2:18" ht="13.5" customHeight="1" x14ac:dyDescent="0.3">
      <c r="B53" s="150">
        <v>329</v>
      </c>
      <c r="D53" s="149" t="s">
        <v>198</v>
      </c>
      <c r="P53" s="153">
        <f>SUM(P54:P55)</f>
        <v>2615.56</v>
      </c>
    </row>
    <row r="54" spans="2:18" ht="13.2" customHeight="1" x14ac:dyDescent="0.3">
      <c r="B54" s="150">
        <v>3291</v>
      </c>
      <c r="D54" s="149" t="s">
        <v>199</v>
      </c>
      <c r="P54" s="153">
        <v>1060.95</v>
      </c>
    </row>
    <row r="55" spans="2:18" ht="14.4" customHeight="1" x14ac:dyDescent="0.3">
      <c r="B55" s="150">
        <v>3292</v>
      </c>
      <c r="D55" s="149" t="s">
        <v>200</v>
      </c>
      <c r="P55" s="153">
        <v>1554.61</v>
      </c>
    </row>
    <row r="56" spans="2:18" ht="13.5" customHeight="1" x14ac:dyDescent="0.3">
      <c r="B56" s="134" t="s">
        <v>189</v>
      </c>
      <c r="C56" s="134"/>
      <c r="D56" s="134"/>
      <c r="E56" s="134"/>
      <c r="F56" s="134"/>
      <c r="G56" s="134"/>
      <c r="H56" s="134"/>
      <c r="I56" s="134"/>
      <c r="J56" s="134"/>
      <c r="K56" s="134"/>
      <c r="M56" s="135">
        <v>33114</v>
      </c>
      <c r="O56" s="136" t="s">
        <v>201</v>
      </c>
      <c r="P56" s="135">
        <v>31716.47</v>
      </c>
      <c r="R56" s="148">
        <f>P56/O56*100</f>
        <v>95.779640031406657</v>
      </c>
    </row>
    <row r="57" spans="2:18" s="119" customFormat="1" ht="12.75" hidden="1" customHeight="1" x14ac:dyDescent="0.3"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M57" s="135"/>
      <c r="O57" s="136"/>
      <c r="P57" s="135"/>
      <c r="R57" s="119" t="e">
        <f>P57/O57*100</f>
        <v>#DIV/0!</v>
      </c>
    </row>
    <row r="58" spans="2:18" s="119" customFormat="1" ht="13.5" customHeight="1" x14ac:dyDescent="0.3">
      <c r="B58" s="138" t="s">
        <v>181</v>
      </c>
      <c r="C58" s="138"/>
      <c r="D58" s="139" t="s">
        <v>3</v>
      </c>
      <c r="H58" s="140" t="s">
        <v>182</v>
      </c>
      <c r="I58" s="140"/>
      <c r="J58" s="140"/>
      <c r="M58" s="141">
        <v>33114</v>
      </c>
      <c r="O58" s="142" t="s">
        <v>201</v>
      </c>
      <c r="P58" s="141">
        <f>P60+P80</f>
        <v>31716.469999999998</v>
      </c>
      <c r="R58" s="142">
        <f>P58/O58*100</f>
        <v>95.779640031406643</v>
      </c>
    </row>
    <row r="59" spans="2:18" s="119" customFormat="1" ht="12" customHeight="1" x14ac:dyDescent="0.3"/>
    <row r="60" spans="2:18" ht="13.5" customHeight="1" x14ac:dyDescent="0.3">
      <c r="B60" s="144" t="s">
        <v>191</v>
      </c>
      <c r="C60" s="144"/>
      <c r="D60" s="145" t="s">
        <v>12</v>
      </c>
      <c r="H60" s="146" t="s">
        <v>182</v>
      </c>
      <c r="I60" s="146"/>
      <c r="J60" s="146"/>
      <c r="M60" s="147">
        <v>32616</v>
      </c>
      <c r="O60" s="148" t="s">
        <v>202</v>
      </c>
      <c r="P60" s="147">
        <f>P61+P68+P75</f>
        <v>31326.609999999997</v>
      </c>
      <c r="R60" s="137">
        <f>P60/O60*100</f>
        <v>96.046756193279364</v>
      </c>
    </row>
    <row r="61" spans="2:18" ht="13.5" customHeight="1" x14ac:dyDescent="0.3">
      <c r="B61" s="144" t="s">
        <v>195</v>
      </c>
      <c r="C61" s="144"/>
      <c r="D61" s="145" t="s">
        <v>121</v>
      </c>
      <c r="H61" s="146" t="s">
        <v>182</v>
      </c>
      <c r="I61" s="146"/>
      <c r="J61" s="146"/>
      <c r="M61" s="147">
        <v>32616</v>
      </c>
      <c r="O61" s="148" t="s">
        <v>202</v>
      </c>
      <c r="P61" s="147">
        <f>SUM(P62:P67)</f>
        <v>25480.879999999997</v>
      </c>
      <c r="R61" s="137">
        <f>P61/O61*100</f>
        <v>78.123865587441742</v>
      </c>
    </row>
    <row r="62" spans="2:18" ht="13.5" customHeight="1" x14ac:dyDescent="0.3">
      <c r="B62" s="150">
        <v>3221</v>
      </c>
      <c r="C62" s="150"/>
      <c r="D62" s="150" t="s">
        <v>196</v>
      </c>
      <c r="H62" s="151"/>
      <c r="I62" s="151"/>
      <c r="J62" s="151"/>
      <c r="M62" s="147"/>
      <c r="O62" s="148"/>
      <c r="P62" s="154">
        <v>4740.92</v>
      </c>
      <c r="R62" s="148"/>
    </row>
    <row r="63" spans="2:18" ht="13.5" customHeight="1" x14ac:dyDescent="0.3">
      <c r="B63" s="150">
        <v>3222</v>
      </c>
      <c r="C63" s="150"/>
      <c r="D63" s="150" t="s">
        <v>203</v>
      </c>
      <c r="H63" s="151"/>
      <c r="I63" s="151"/>
      <c r="J63" s="151"/>
      <c r="M63" s="147"/>
      <c r="O63" s="148"/>
      <c r="P63" s="147">
        <v>11555.82</v>
      </c>
      <c r="R63" s="148"/>
    </row>
    <row r="64" spans="2:18" ht="13.5" customHeight="1" x14ac:dyDescent="0.3">
      <c r="B64" s="150">
        <v>3223</v>
      </c>
      <c r="C64" s="150"/>
      <c r="D64" s="150" t="s">
        <v>123</v>
      </c>
      <c r="H64" s="151"/>
      <c r="I64" s="151"/>
      <c r="J64" s="151"/>
      <c r="M64" s="147"/>
      <c r="O64" s="148"/>
      <c r="P64" s="147">
        <v>7311.83</v>
      </c>
      <c r="R64" s="148"/>
    </row>
    <row r="65" spans="2:18" ht="13.5" customHeight="1" x14ac:dyDescent="0.3">
      <c r="B65" s="150">
        <v>3224</v>
      </c>
      <c r="C65" s="150"/>
      <c r="D65" s="150" t="s">
        <v>204</v>
      </c>
      <c r="H65" s="151"/>
      <c r="I65" s="151"/>
      <c r="J65" s="151"/>
      <c r="M65" s="147"/>
      <c r="O65" s="148"/>
      <c r="P65" s="147">
        <v>87.3</v>
      </c>
      <c r="R65" s="148"/>
    </row>
    <row r="66" spans="2:18" ht="13.5" customHeight="1" x14ac:dyDescent="0.3">
      <c r="B66" s="150">
        <v>3225</v>
      </c>
      <c r="C66" s="150"/>
      <c r="D66" s="150" t="s">
        <v>205</v>
      </c>
      <c r="H66" s="151"/>
      <c r="I66" s="151"/>
      <c r="J66" s="151"/>
      <c r="M66" s="147"/>
      <c r="O66" s="148"/>
      <c r="P66" s="147">
        <v>1670.87</v>
      </c>
      <c r="R66" s="148"/>
    </row>
    <row r="67" spans="2:18" ht="13.5" customHeight="1" x14ac:dyDescent="0.3">
      <c r="B67" s="150">
        <v>3227</v>
      </c>
      <c r="C67" s="150"/>
      <c r="D67" s="150" t="s">
        <v>206</v>
      </c>
      <c r="H67" s="151"/>
      <c r="I67" s="151"/>
      <c r="J67" s="151"/>
      <c r="M67" s="147"/>
      <c r="O67" s="148"/>
      <c r="P67" s="147">
        <v>114.14</v>
      </c>
      <c r="R67" s="148"/>
    </row>
    <row r="68" spans="2:18" ht="13.5" customHeight="1" x14ac:dyDescent="0.3">
      <c r="B68" s="150">
        <v>323</v>
      </c>
      <c r="C68" s="150"/>
      <c r="D68" s="150" t="s">
        <v>105</v>
      </c>
      <c r="H68" s="151"/>
      <c r="I68" s="151"/>
      <c r="J68" s="151"/>
      <c r="M68" s="147"/>
      <c r="O68" s="148"/>
      <c r="P68" s="147">
        <f>SUM(P69:P74)</f>
        <v>5154.4800000000005</v>
      </c>
      <c r="R68" s="148"/>
    </row>
    <row r="69" spans="2:18" ht="13.5" customHeight="1" x14ac:dyDescent="0.3">
      <c r="B69" s="150">
        <v>3231</v>
      </c>
      <c r="C69" s="150"/>
      <c r="D69" s="150" t="s">
        <v>207</v>
      </c>
      <c r="H69" s="151"/>
      <c r="I69" s="151"/>
      <c r="J69" s="151"/>
      <c r="M69" s="147"/>
      <c r="O69" s="148"/>
      <c r="P69" s="147">
        <v>707.1</v>
      </c>
      <c r="R69" s="148"/>
    </row>
    <row r="70" spans="2:18" ht="13.5" customHeight="1" x14ac:dyDescent="0.3">
      <c r="B70" s="150">
        <v>3234</v>
      </c>
      <c r="C70" s="150"/>
      <c r="D70" s="150" t="s">
        <v>126</v>
      </c>
      <c r="H70" s="151"/>
      <c r="I70" s="151"/>
      <c r="J70" s="151"/>
      <c r="M70" s="147"/>
      <c r="O70" s="148"/>
      <c r="P70" s="147">
        <v>2026.32</v>
      </c>
      <c r="R70" s="148"/>
    </row>
    <row r="71" spans="2:18" ht="13.5" customHeight="1" x14ac:dyDescent="0.3">
      <c r="B71" s="150">
        <v>3235</v>
      </c>
      <c r="C71" s="150"/>
      <c r="D71" s="150" t="s">
        <v>152</v>
      </c>
      <c r="H71" s="151"/>
      <c r="I71" s="151"/>
      <c r="J71" s="151"/>
      <c r="M71" s="147"/>
      <c r="O71" s="148"/>
      <c r="P71" s="147">
        <v>109.55</v>
      </c>
      <c r="R71" s="148"/>
    </row>
    <row r="72" spans="2:18" ht="13.5" customHeight="1" x14ac:dyDescent="0.3">
      <c r="B72" s="150">
        <v>3236</v>
      </c>
      <c r="C72" s="150"/>
      <c r="D72" s="150" t="s">
        <v>208</v>
      </c>
      <c r="H72" s="151"/>
      <c r="I72" s="151"/>
      <c r="J72" s="151"/>
      <c r="M72" s="147"/>
      <c r="O72" s="148"/>
      <c r="P72" s="147">
        <v>859.16</v>
      </c>
      <c r="R72" s="148"/>
    </row>
    <row r="73" spans="2:18" ht="13.5" customHeight="1" x14ac:dyDescent="0.3">
      <c r="B73" s="150">
        <v>3238</v>
      </c>
      <c r="C73" s="150"/>
      <c r="D73" s="150" t="s">
        <v>107</v>
      </c>
      <c r="H73" s="151"/>
      <c r="I73" s="151"/>
      <c r="J73" s="151"/>
      <c r="M73" s="147"/>
      <c r="O73" s="148"/>
      <c r="P73" s="154">
        <v>178.86</v>
      </c>
      <c r="R73" s="148"/>
    </row>
    <row r="74" spans="2:18" ht="13.5" customHeight="1" x14ac:dyDescent="0.3">
      <c r="B74" s="150">
        <v>3239</v>
      </c>
      <c r="C74" s="150"/>
      <c r="D74" s="150" t="s">
        <v>127</v>
      </c>
      <c r="H74" s="151"/>
      <c r="I74" s="151"/>
      <c r="J74" s="151"/>
      <c r="M74" s="147"/>
      <c r="O74" s="148"/>
      <c r="P74" s="147">
        <v>1273.49</v>
      </c>
      <c r="R74" s="148"/>
    </row>
    <row r="75" spans="2:18" ht="13.5" customHeight="1" x14ac:dyDescent="0.3">
      <c r="B75" s="150">
        <v>329</v>
      </c>
      <c r="C75" s="150"/>
      <c r="D75" s="150" t="s">
        <v>198</v>
      </c>
      <c r="H75" s="151"/>
      <c r="I75" s="151"/>
      <c r="J75" s="151"/>
      <c r="M75" s="147"/>
      <c r="O75" s="148"/>
      <c r="P75" s="147">
        <f>SUM(P76:P79)</f>
        <v>691.25</v>
      </c>
      <c r="R75" s="148"/>
    </row>
    <row r="76" spans="2:18" ht="13.5" customHeight="1" x14ac:dyDescent="0.3">
      <c r="B76" s="150">
        <v>3292</v>
      </c>
      <c r="C76" s="150"/>
      <c r="D76" s="150" t="s">
        <v>154</v>
      </c>
      <c r="H76" s="151"/>
      <c r="I76" s="151"/>
      <c r="J76" s="151"/>
      <c r="M76" s="147"/>
      <c r="O76" s="148"/>
      <c r="P76" s="147">
        <v>115.98</v>
      </c>
      <c r="R76" s="148"/>
    </row>
    <row r="77" spans="2:18" ht="13.5" customHeight="1" x14ac:dyDescent="0.3">
      <c r="B77" s="150">
        <v>3293</v>
      </c>
      <c r="C77" s="150"/>
      <c r="D77" s="150" t="s">
        <v>155</v>
      </c>
      <c r="H77" s="151"/>
      <c r="I77" s="151"/>
      <c r="J77" s="151"/>
      <c r="M77" s="147"/>
      <c r="O77" s="148"/>
      <c r="P77" s="147">
        <v>69.709999999999994</v>
      </c>
      <c r="R77" s="148"/>
    </row>
    <row r="78" spans="2:18" ht="13.5" customHeight="1" x14ac:dyDescent="0.3">
      <c r="B78" s="150">
        <v>3295</v>
      </c>
      <c r="C78" s="150"/>
      <c r="D78" s="150" t="s">
        <v>128</v>
      </c>
      <c r="H78" s="151"/>
      <c r="I78" s="151"/>
      <c r="J78" s="151"/>
      <c r="M78" s="147"/>
      <c r="O78" s="148"/>
      <c r="P78" s="147">
        <v>364.37</v>
      </c>
      <c r="R78" s="148"/>
    </row>
    <row r="79" spans="2:18" ht="13.5" customHeight="1" x14ac:dyDescent="0.3">
      <c r="B79" s="150">
        <v>3299</v>
      </c>
      <c r="C79" s="150"/>
      <c r="D79" s="150" t="s">
        <v>209</v>
      </c>
      <c r="H79" s="151"/>
      <c r="I79" s="151"/>
      <c r="J79" s="151"/>
      <c r="M79" s="147"/>
      <c r="O79" s="148"/>
      <c r="P79" s="147">
        <v>141.19</v>
      </c>
      <c r="R79" s="148"/>
    </row>
    <row r="80" spans="2:18" ht="13.5" customHeight="1" x14ac:dyDescent="0.3">
      <c r="B80" s="144" t="s">
        <v>210</v>
      </c>
      <c r="C80" s="144"/>
      <c r="D80" s="155" t="s">
        <v>110</v>
      </c>
      <c r="H80" s="146" t="s">
        <v>182</v>
      </c>
      <c r="I80" s="146"/>
      <c r="J80" s="146"/>
      <c r="M80" s="147">
        <v>498</v>
      </c>
      <c r="O80" s="148" t="s">
        <v>211</v>
      </c>
      <c r="P80" s="147">
        <v>389.86</v>
      </c>
      <c r="R80" s="137">
        <f>P80/O80*100</f>
        <v>78.285140562248998</v>
      </c>
    </row>
    <row r="81" spans="2:18" ht="12" customHeight="1" x14ac:dyDescent="0.3">
      <c r="B81" s="144" t="s">
        <v>212</v>
      </c>
      <c r="C81" s="144"/>
      <c r="D81" s="145" t="s">
        <v>111</v>
      </c>
      <c r="H81" s="146" t="s">
        <v>182</v>
      </c>
      <c r="I81" s="146"/>
      <c r="J81" s="146"/>
      <c r="M81" s="147">
        <v>498</v>
      </c>
      <c r="O81" s="148" t="s">
        <v>211</v>
      </c>
      <c r="P81" s="147">
        <v>389.86</v>
      </c>
      <c r="R81" s="137">
        <f t="shared" ref="R81:R127" si="1">P81/O81*100</f>
        <v>78.285140562248998</v>
      </c>
    </row>
    <row r="82" spans="2:18" ht="12.6" customHeight="1" x14ac:dyDescent="0.3">
      <c r="B82" s="150">
        <v>3431</v>
      </c>
      <c r="D82" s="102" t="s">
        <v>213</v>
      </c>
      <c r="P82" s="102">
        <v>389.86</v>
      </c>
    </row>
    <row r="83" spans="2:18" ht="13.5" customHeight="1" x14ac:dyDescent="0.3">
      <c r="B83" s="134" t="s">
        <v>214</v>
      </c>
      <c r="C83" s="134"/>
      <c r="D83" s="134"/>
      <c r="E83" s="134"/>
      <c r="F83" s="134"/>
      <c r="G83" s="134"/>
      <c r="H83" s="134"/>
      <c r="I83" s="134"/>
      <c r="J83" s="134"/>
      <c r="K83" s="134"/>
      <c r="M83" s="135">
        <v>3000</v>
      </c>
      <c r="O83" s="136" t="s">
        <v>215</v>
      </c>
      <c r="P83" s="135">
        <v>1987.67</v>
      </c>
      <c r="R83" s="137">
        <f t="shared" si="1"/>
        <v>66.25566666666667</v>
      </c>
    </row>
    <row r="84" spans="2:18" s="119" customFormat="1" ht="12.75" hidden="1" customHeight="1" x14ac:dyDescent="0.3"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M84" s="135"/>
      <c r="O84" s="136"/>
      <c r="P84" s="135"/>
      <c r="R84" s="122" t="e">
        <f t="shared" si="1"/>
        <v>#DIV/0!</v>
      </c>
    </row>
    <row r="85" spans="2:18" s="119" customFormat="1" ht="13.5" customHeight="1" x14ac:dyDescent="0.3">
      <c r="B85" s="138" t="s">
        <v>181</v>
      </c>
      <c r="C85" s="138"/>
      <c r="D85" s="139" t="s">
        <v>3</v>
      </c>
      <c r="H85" s="140" t="s">
        <v>182</v>
      </c>
      <c r="I85" s="140"/>
      <c r="J85" s="140"/>
      <c r="M85" s="141">
        <v>3000</v>
      </c>
      <c r="O85" s="142" t="s">
        <v>215</v>
      </c>
      <c r="P85" s="141">
        <v>1987.67</v>
      </c>
      <c r="R85" s="143">
        <f t="shared" si="1"/>
        <v>66.25566666666667</v>
      </c>
    </row>
    <row r="86" spans="2:18" s="119" customFormat="1" ht="12" customHeight="1" x14ac:dyDescent="0.3"/>
    <row r="87" spans="2:18" ht="13.5" customHeight="1" x14ac:dyDescent="0.3">
      <c r="B87" s="144" t="s">
        <v>191</v>
      </c>
      <c r="C87" s="144"/>
      <c r="D87" s="145" t="s">
        <v>12</v>
      </c>
      <c r="H87" s="146" t="s">
        <v>182</v>
      </c>
      <c r="I87" s="146"/>
      <c r="J87" s="146"/>
      <c r="M87" s="147">
        <v>3000</v>
      </c>
      <c r="O87" s="148" t="s">
        <v>215</v>
      </c>
      <c r="P87" s="147">
        <f>SUM(P88:P89)</f>
        <v>1987.67</v>
      </c>
      <c r="R87" s="137">
        <f t="shared" si="1"/>
        <v>66.25566666666667</v>
      </c>
    </row>
    <row r="88" spans="2:18" ht="13.5" customHeight="1" x14ac:dyDescent="0.3">
      <c r="B88" s="144">
        <v>3221</v>
      </c>
      <c r="C88" s="144"/>
      <c r="D88" s="145" t="s">
        <v>121</v>
      </c>
      <c r="H88" s="146" t="s">
        <v>182</v>
      </c>
      <c r="I88" s="146"/>
      <c r="J88" s="146"/>
      <c r="M88" s="147"/>
      <c r="O88" s="148"/>
      <c r="P88" s="154">
        <v>139.99</v>
      </c>
      <c r="R88" s="148"/>
    </row>
    <row r="89" spans="2:18" ht="14.4" customHeight="1" x14ac:dyDescent="0.3">
      <c r="B89" s="150">
        <v>3225</v>
      </c>
      <c r="D89" s="156" t="s">
        <v>125</v>
      </c>
      <c r="P89" s="153">
        <v>1847.68</v>
      </c>
    </row>
    <row r="90" spans="2:18" ht="13.5" customHeight="1" x14ac:dyDescent="0.3">
      <c r="B90" s="134" t="s">
        <v>216</v>
      </c>
      <c r="C90" s="134"/>
      <c r="D90" s="134"/>
      <c r="E90" s="134"/>
      <c r="F90" s="134"/>
      <c r="G90" s="134"/>
      <c r="H90" s="134"/>
      <c r="I90" s="134"/>
      <c r="J90" s="134"/>
      <c r="K90" s="134"/>
      <c r="M90" s="135">
        <v>975</v>
      </c>
      <c r="O90" s="136" t="s">
        <v>217</v>
      </c>
      <c r="P90" s="135">
        <v>0</v>
      </c>
      <c r="R90" s="148">
        <f t="shared" si="1"/>
        <v>0</v>
      </c>
    </row>
    <row r="91" spans="2:18" s="119" customFormat="1" ht="12.75" hidden="1" customHeight="1" x14ac:dyDescent="0.3"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M91" s="135"/>
      <c r="O91" s="136"/>
      <c r="P91" s="135"/>
      <c r="R91" s="119" t="e">
        <f t="shared" si="1"/>
        <v>#DIV/0!</v>
      </c>
    </row>
    <row r="92" spans="2:18" s="119" customFormat="1" ht="13.5" customHeight="1" x14ac:dyDescent="0.3">
      <c r="B92" s="138" t="s">
        <v>181</v>
      </c>
      <c r="C92" s="138"/>
      <c r="D92" s="139" t="s">
        <v>3</v>
      </c>
      <c r="H92" s="140" t="s">
        <v>182</v>
      </c>
      <c r="I92" s="140"/>
      <c r="J92" s="140"/>
      <c r="M92" s="141">
        <v>975</v>
      </c>
      <c r="O92" s="142" t="s">
        <v>217</v>
      </c>
      <c r="P92" s="141">
        <v>0</v>
      </c>
      <c r="R92" s="142">
        <f t="shared" si="1"/>
        <v>0</v>
      </c>
    </row>
    <row r="93" spans="2:18" s="119" customFormat="1" ht="12" customHeight="1" x14ac:dyDescent="0.3"/>
    <row r="94" spans="2:18" ht="13.5" customHeight="1" x14ac:dyDescent="0.3">
      <c r="B94" s="144" t="s">
        <v>191</v>
      </c>
      <c r="C94" s="144"/>
      <c r="D94" s="145" t="s">
        <v>12</v>
      </c>
      <c r="H94" s="146" t="s">
        <v>182</v>
      </c>
      <c r="I94" s="146"/>
      <c r="J94" s="146"/>
      <c r="M94" s="147">
        <v>975</v>
      </c>
      <c r="O94" s="148" t="s">
        <v>217</v>
      </c>
      <c r="P94" s="147">
        <v>0</v>
      </c>
      <c r="R94" s="148">
        <f t="shared" si="1"/>
        <v>0</v>
      </c>
    </row>
    <row r="95" spans="2:18" ht="13.5" customHeight="1" x14ac:dyDescent="0.3">
      <c r="B95" s="144" t="s">
        <v>195</v>
      </c>
      <c r="C95" s="144"/>
      <c r="D95" s="145" t="s">
        <v>121</v>
      </c>
      <c r="H95" s="146" t="s">
        <v>182</v>
      </c>
      <c r="I95" s="146"/>
      <c r="J95" s="146"/>
      <c r="M95" s="147">
        <v>975</v>
      </c>
      <c r="O95" s="148" t="s">
        <v>217</v>
      </c>
      <c r="P95" s="147">
        <v>0</v>
      </c>
      <c r="R95" s="148">
        <f t="shared" si="1"/>
        <v>0</v>
      </c>
    </row>
    <row r="96" spans="2:18" s="130" customFormat="1" ht="13.5" customHeight="1" x14ac:dyDescent="0.3">
      <c r="B96" s="129" t="s">
        <v>218</v>
      </c>
      <c r="C96" s="129"/>
      <c r="D96" s="129"/>
      <c r="E96" s="129"/>
      <c r="F96" s="129"/>
      <c r="G96" s="129"/>
      <c r="H96" s="129"/>
      <c r="I96" s="129"/>
      <c r="J96" s="129"/>
      <c r="K96" s="129"/>
      <c r="M96" s="131">
        <v>1163</v>
      </c>
      <c r="O96" s="131">
        <v>1163</v>
      </c>
      <c r="P96" s="131">
        <f>P98+P106</f>
        <v>1077.74</v>
      </c>
      <c r="R96" s="157">
        <f t="shared" si="1"/>
        <v>92.668959587274287</v>
      </c>
    </row>
    <row r="97" spans="2:18" s="130" customFormat="1" ht="0.75" customHeight="1" x14ac:dyDescent="0.3">
      <c r="R97" s="130" t="e">
        <f t="shared" si="1"/>
        <v>#DIV/0!</v>
      </c>
    </row>
    <row r="98" spans="2:18" ht="13.5" customHeight="1" x14ac:dyDescent="0.3">
      <c r="B98" s="134" t="s">
        <v>179</v>
      </c>
      <c r="C98" s="134"/>
      <c r="D98" s="134"/>
      <c r="E98" s="134"/>
      <c r="F98" s="134"/>
      <c r="G98" s="134"/>
      <c r="H98" s="134"/>
      <c r="I98" s="134"/>
      <c r="J98" s="134"/>
      <c r="K98" s="134"/>
      <c r="M98" s="135">
        <v>663</v>
      </c>
      <c r="O98" s="136" t="s">
        <v>219</v>
      </c>
      <c r="P98" s="135">
        <v>663</v>
      </c>
      <c r="R98" s="148">
        <f t="shared" si="1"/>
        <v>100</v>
      </c>
    </row>
    <row r="99" spans="2:18" s="119" customFormat="1" ht="12.75" hidden="1" customHeight="1" x14ac:dyDescent="0.3"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M99" s="135"/>
      <c r="O99" s="136"/>
      <c r="P99" s="135"/>
      <c r="R99" s="119" t="e">
        <f t="shared" si="1"/>
        <v>#DIV/0!</v>
      </c>
    </row>
    <row r="100" spans="2:18" s="119" customFormat="1" ht="13.5" customHeight="1" x14ac:dyDescent="0.3">
      <c r="B100" s="138" t="s">
        <v>181</v>
      </c>
      <c r="C100" s="138"/>
      <c r="D100" s="139" t="s">
        <v>3</v>
      </c>
      <c r="H100" s="140" t="s">
        <v>182</v>
      </c>
      <c r="I100" s="140"/>
      <c r="J100" s="140"/>
      <c r="M100" s="141">
        <v>663</v>
      </c>
      <c r="O100" s="142" t="s">
        <v>219</v>
      </c>
      <c r="P100" s="141">
        <v>663</v>
      </c>
      <c r="R100" s="142">
        <f t="shared" si="1"/>
        <v>100</v>
      </c>
    </row>
    <row r="101" spans="2:18" s="119" customFormat="1" ht="12" customHeight="1" x14ac:dyDescent="0.3"/>
    <row r="102" spans="2:18" ht="0.75" customHeight="1" x14ac:dyDescent="0.3">
      <c r="D102" s="158" t="s">
        <v>159</v>
      </c>
      <c r="H102" s="106" t="s">
        <v>160</v>
      </c>
      <c r="I102" s="106"/>
      <c r="J102" s="106"/>
      <c r="L102" s="107" t="s">
        <v>161</v>
      </c>
      <c r="M102" s="107"/>
      <c r="O102" s="159" t="s">
        <v>162</v>
      </c>
      <c r="P102" s="159" t="s">
        <v>163</v>
      </c>
      <c r="R102" s="102" t="e">
        <f t="shared" si="1"/>
        <v>#VALUE!</v>
      </c>
    </row>
    <row r="103" spans="2:18" ht="13.5" customHeight="1" x14ac:dyDescent="0.3">
      <c r="B103" s="144" t="s">
        <v>191</v>
      </c>
      <c r="C103" s="144"/>
      <c r="D103" s="145" t="s">
        <v>12</v>
      </c>
      <c r="H103" s="146" t="s">
        <v>182</v>
      </c>
      <c r="I103" s="146"/>
      <c r="J103" s="146"/>
      <c r="M103" s="147">
        <v>663</v>
      </c>
      <c r="O103" s="148" t="s">
        <v>219</v>
      </c>
      <c r="P103" s="147">
        <v>663</v>
      </c>
      <c r="R103" s="148">
        <f t="shared" si="1"/>
        <v>100</v>
      </c>
    </row>
    <row r="104" spans="2:18" ht="13.5" customHeight="1" x14ac:dyDescent="0.3">
      <c r="B104" s="144" t="s">
        <v>220</v>
      </c>
      <c r="C104" s="144"/>
      <c r="D104" s="145" t="s">
        <v>108</v>
      </c>
      <c r="H104" s="146" t="s">
        <v>182</v>
      </c>
      <c r="I104" s="146"/>
      <c r="J104" s="146"/>
      <c r="M104" s="147"/>
      <c r="O104" s="148"/>
      <c r="P104" s="147">
        <v>663</v>
      </c>
      <c r="R104" s="148"/>
    </row>
    <row r="105" spans="2:18" ht="13.5" customHeight="1" x14ac:dyDescent="0.3">
      <c r="B105" s="144">
        <v>3299</v>
      </c>
      <c r="C105" s="144"/>
      <c r="D105" s="145" t="s">
        <v>187</v>
      </c>
      <c r="H105" s="146" t="s">
        <v>182</v>
      </c>
      <c r="I105" s="146"/>
      <c r="J105" s="146"/>
      <c r="M105" s="147"/>
      <c r="O105" s="148"/>
      <c r="P105" s="147">
        <v>663</v>
      </c>
      <c r="R105" s="148"/>
    </row>
    <row r="106" spans="2:18" ht="13.5" customHeight="1" x14ac:dyDescent="0.3">
      <c r="B106" s="134" t="s">
        <v>221</v>
      </c>
      <c r="C106" s="134"/>
      <c r="D106" s="134"/>
      <c r="E106" s="134"/>
      <c r="F106" s="134"/>
      <c r="G106" s="134"/>
      <c r="H106" s="134"/>
      <c r="I106" s="134"/>
      <c r="J106" s="134"/>
      <c r="K106" s="134"/>
      <c r="M106" s="135">
        <v>500</v>
      </c>
      <c r="O106" s="136" t="s">
        <v>222</v>
      </c>
      <c r="P106" s="135">
        <v>414.74</v>
      </c>
      <c r="R106" s="137">
        <f t="shared" si="1"/>
        <v>82.947999999999993</v>
      </c>
    </row>
    <row r="107" spans="2:18" s="119" customFormat="1" ht="12.75" hidden="1" customHeight="1" x14ac:dyDescent="0.3"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M107" s="135"/>
      <c r="O107" s="136"/>
      <c r="P107" s="135"/>
      <c r="R107" s="122" t="e">
        <f t="shared" si="1"/>
        <v>#DIV/0!</v>
      </c>
    </row>
    <row r="108" spans="2:18" s="119" customFormat="1" ht="13.5" customHeight="1" x14ac:dyDescent="0.3">
      <c r="B108" s="138" t="s">
        <v>181</v>
      </c>
      <c r="C108" s="138"/>
      <c r="D108" s="139" t="s">
        <v>3</v>
      </c>
      <c r="H108" s="140" t="s">
        <v>182</v>
      </c>
      <c r="I108" s="140"/>
      <c r="J108" s="140"/>
      <c r="M108" s="141">
        <v>500</v>
      </c>
      <c r="O108" s="142" t="s">
        <v>222</v>
      </c>
      <c r="P108" s="141">
        <v>414.74</v>
      </c>
      <c r="R108" s="143">
        <f t="shared" si="1"/>
        <v>82.947999999999993</v>
      </c>
    </row>
    <row r="109" spans="2:18" s="119" customFormat="1" ht="12" customHeight="1" x14ac:dyDescent="0.3">
      <c r="R109" s="122"/>
    </row>
    <row r="110" spans="2:18" ht="13.5" customHeight="1" x14ac:dyDescent="0.3">
      <c r="B110" s="144" t="s">
        <v>191</v>
      </c>
      <c r="C110" s="144"/>
      <c r="D110" s="145" t="s">
        <v>12</v>
      </c>
      <c r="H110" s="146" t="s">
        <v>182</v>
      </c>
      <c r="I110" s="146"/>
      <c r="J110" s="146"/>
      <c r="M110" s="147">
        <v>500</v>
      </c>
      <c r="O110" s="148" t="s">
        <v>222</v>
      </c>
      <c r="P110" s="147">
        <v>414.74</v>
      </c>
      <c r="R110" s="137">
        <f t="shared" si="1"/>
        <v>82.947999999999993</v>
      </c>
    </row>
    <row r="111" spans="2:18" ht="13.5" customHeight="1" x14ac:dyDescent="0.3">
      <c r="B111" s="144" t="s">
        <v>220</v>
      </c>
      <c r="C111" s="144"/>
      <c r="D111" s="145" t="s">
        <v>108</v>
      </c>
      <c r="H111" s="151"/>
      <c r="I111" s="151"/>
      <c r="J111" s="151"/>
      <c r="M111" s="147"/>
      <c r="O111" s="148"/>
      <c r="P111" s="147">
        <v>414.74</v>
      </c>
      <c r="R111" s="148"/>
    </row>
    <row r="112" spans="2:18" ht="13.5" customHeight="1" x14ac:dyDescent="0.3">
      <c r="B112" s="144">
        <v>3299</v>
      </c>
      <c r="C112" s="144"/>
      <c r="D112" s="145" t="s">
        <v>108</v>
      </c>
      <c r="H112" s="146" t="s">
        <v>182</v>
      </c>
      <c r="I112" s="146"/>
      <c r="J112" s="146"/>
      <c r="M112" s="147">
        <v>500</v>
      </c>
      <c r="O112" s="148" t="s">
        <v>222</v>
      </c>
      <c r="P112" s="147">
        <v>414.74</v>
      </c>
      <c r="R112" s="137">
        <f t="shared" si="1"/>
        <v>82.947999999999993</v>
      </c>
    </row>
    <row r="113" spans="2:18" s="130" customFormat="1" ht="13.5" customHeight="1" x14ac:dyDescent="0.3">
      <c r="B113" s="129" t="s">
        <v>223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M113" s="131">
        <v>1328</v>
      </c>
      <c r="O113" s="131">
        <v>1328</v>
      </c>
      <c r="P113" s="131">
        <f>P115+P123</f>
        <v>1262.5</v>
      </c>
      <c r="R113" s="132">
        <f t="shared" si="1"/>
        <v>95.067771084337352</v>
      </c>
    </row>
    <row r="114" spans="2:18" s="130" customFormat="1" ht="0.75" customHeight="1" x14ac:dyDescent="0.3">
      <c r="R114" s="130" t="e">
        <f t="shared" si="1"/>
        <v>#DIV/0!</v>
      </c>
    </row>
    <row r="115" spans="2:18" ht="13.5" customHeight="1" x14ac:dyDescent="0.3">
      <c r="B115" s="134" t="s">
        <v>179</v>
      </c>
      <c r="C115" s="134"/>
      <c r="D115" s="134"/>
      <c r="E115" s="134"/>
      <c r="F115" s="134"/>
      <c r="G115" s="134"/>
      <c r="H115" s="134"/>
      <c r="I115" s="134"/>
      <c r="J115" s="134"/>
      <c r="K115" s="134"/>
      <c r="M115" s="135">
        <v>1195</v>
      </c>
      <c r="O115" s="136" t="s">
        <v>224</v>
      </c>
      <c r="P115" s="135">
        <v>1195</v>
      </c>
      <c r="R115" s="148">
        <f t="shared" si="1"/>
        <v>100</v>
      </c>
    </row>
    <row r="116" spans="2:18" s="119" customFormat="1" ht="12.75" hidden="1" customHeight="1" x14ac:dyDescent="0.3"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M116" s="135"/>
      <c r="O116" s="136"/>
      <c r="P116" s="135"/>
      <c r="R116" s="119" t="e">
        <f t="shared" si="1"/>
        <v>#DIV/0!</v>
      </c>
    </row>
    <row r="117" spans="2:18" s="119" customFormat="1" ht="13.5" customHeight="1" x14ac:dyDescent="0.3">
      <c r="B117" s="138">
        <v>4</v>
      </c>
      <c r="C117" s="138"/>
      <c r="D117" s="139" t="s">
        <v>5</v>
      </c>
      <c r="H117" s="140" t="s">
        <v>182</v>
      </c>
      <c r="I117" s="140"/>
      <c r="J117" s="140"/>
      <c r="M117" s="141">
        <v>1195</v>
      </c>
      <c r="O117" s="142">
        <v>1195</v>
      </c>
      <c r="P117" s="141">
        <v>1195</v>
      </c>
      <c r="R117" s="142">
        <f t="shared" si="1"/>
        <v>100</v>
      </c>
    </row>
    <row r="118" spans="2:18" s="119" customFormat="1" ht="12" customHeight="1" x14ac:dyDescent="0.3"/>
    <row r="119" spans="2:18" ht="13.5" customHeight="1" x14ac:dyDescent="0.3">
      <c r="B119" s="144" t="s">
        <v>225</v>
      </c>
      <c r="C119" s="144"/>
      <c r="D119" s="145" t="s">
        <v>5</v>
      </c>
      <c r="H119" s="146" t="s">
        <v>182</v>
      </c>
      <c r="I119" s="146"/>
      <c r="J119" s="146"/>
      <c r="M119" s="147">
        <v>1195</v>
      </c>
      <c r="O119" s="148" t="s">
        <v>224</v>
      </c>
      <c r="P119" s="147">
        <v>1195</v>
      </c>
      <c r="R119" s="148">
        <f t="shared" si="1"/>
        <v>100</v>
      </c>
    </row>
    <row r="120" spans="2:18" ht="13.5" customHeight="1" x14ac:dyDescent="0.3">
      <c r="B120" s="144" t="s">
        <v>226</v>
      </c>
      <c r="C120" s="144"/>
      <c r="D120" s="145" t="s">
        <v>109</v>
      </c>
      <c r="H120" s="146" t="s">
        <v>182</v>
      </c>
      <c r="I120" s="146"/>
      <c r="J120" s="146"/>
      <c r="M120" s="147">
        <v>1195</v>
      </c>
      <c r="O120" s="148" t="s">
        <v>224</v>
      </c>
      <c r="P120" s="147">
        <v>1195</v>
      </c>
      <c r="R120" s="148">
        <f t="shared" si="1"/>
        <v>100</v>
      </c>
    </row>
    <row r="121" spans="2:18" ht="13.5" customHeight="1" x14ac:dyDescent="0.3">
      <c r="B121" s="144" t="s">
        <v>227</v>
      </c>
      <c r="C121" s="144"/>
      <c r="D121" s="145" t="s">
        <v>129</v>
      </c>
      <c r="H121" s="146" t="s">
        <v>182</v>
      </c>
      <c r="I121" s="146"/>
      <c r="J121" s="146"/>
      <c r="M121" s="147"/>
      <c r="O121" s="148"/>
      <c r="P121" s="147">
        <v>1195</v>
      </c>
      <c r="R121" s="148"/>
    </row>
    <row r="122" spans="2:18" ht="12" customHeight="1" x14ac:dyDescent="0.3">
      <c r="B122" s="150">
        <v>4227</v>
      </c>
      <c r="D122" s="145" t="s">
        <v>228</v>
      </c>
      <c r="P122" s="147">
        <v>1195</v>
      </c>
    </row>
    <row r="123" spans="2:18" ht="13.5" customHeight="1" x14ac:dyDescent="0.3">
      <c r="B123" s="134" t="s">
        <v>189</v>
      </c>
      <c r="C123" s="134"/>
      <c r="D123" s="134"/>
      <c r="E123" s="134"/>
      <c r="F123" s="134"/>
      <c r="G123" s="134"/>
      <c r="H123" s="134"/>
      <c r="I123" s="134"/>
      <c r="J123" s="134"/>
      <c r="K123" s="134"/>
      <c r="M123" s="135">
        <v>133</v>
      </c>
      <c r="O123" s="136" t="s">
        <v>229</v>
      </c>
      <c r="P123" s="135">
        <v>67.5</v>
      </c>
      <c r="R123" s="137">
        <f t="shared" si="1"/>
        <v>50.751879699248128</v>
      </c>
    </row>
    <row r="124" spans="2:18" s="119" customFormat="1" ht="12.75" hidden="1" customHeight="1" x14ac:dyDescent="0.3"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M124" s="135"/>
      <c r="O124" s="136"/>
      <c r="P124" s="135"/>
      <c r="R124" s="122" t="e">
        <f t="shared" si="1"/>
        <v>#DIV/0!</v>
      </c>
    </row>
    <row r="125" spans="2:18" s="119" customFormat="1" ht="13.5" customHeight="1" x14ac:dyDescent="0.3">
      <c r="B125" s="138" t="s">
        <v>225</v>
      </c>
      <c r="C125" s="138"/>
      <c r="D125" s="139" t="s">
        <v>5</v>
      </c>
      <c r="H125" s="140" t="s">
        <v>182</v>
      </c>
      <c r="I125" s="140"/>
      <c r="J125" s="140"/>
      <c r="M125" s="141">
        <v>133</v>
      </c>
      <c r="O125" s="142" t="s">
        <v>229</v>
      </c>
      <c r="P125" s="141">
        <v>67.5</v>
      </c>
      <c r="R125" s="143">
        <f t="shared" si="1"/>
        <v>50.751879699248128</v>
      </c>
    </row>
    <row r="126" spans="2:18" s="119" customFormat="1" ht="12" customHeight="1" x14ac:dyDescent="0.3"/>
    <row r="127" spans="2:18" ht="13.5" customHeight="1" x14ac:dyDescent="0.3">
      <c r="B127" s="144" t="s">
        <v>226</v>
      </c>
      <c r="C127" s="144"/>
      <c r="D127" s="145" t="s">
        <v>109</v>
      </c>
      <c r="H127" s="146" t="s">
        <v>182</v>
      </c>
      <c r="I127" s="146"/>
      <c r="J127" s="146"/>
      <c r="M127" s="147">
        <v>133</v>
      </c>
      <c r="O127" s="148" t="s">
        <v>229</v>
      </c>
      <c r="P127" s="147">
        <v>67.5</v>
      </c>
      <c r="R127" s="137">
        <f t="shared" si="1"/>
        <v>50.751879699248128</v>
      </c>
    </row>
    <row r="128" spans="2:18" ht="13.5" customHeight="1" x14ac:dyDescent="0.3">
      <c r="B128" s="144" t="s">
        <v>227</v>
      </c>
      <c r="C128" s="144"/>
      <c r="D128" s="145" t="s">
        <v>129</v>
      </c>
      <c r="H128" s="146"/>
      <c r="I128" s="146"/>
      <c r="J128" s="146"/>
      <c r="M128" s="147"/>
      <c r="O128" s="148"/>
      <c r="P128" s="147">
        <v>67.5</v>
      </c>
      <c r="R128" s="148"/>
    </row>
    <row r="129" spans="2:16" ht="12.75" customHeight="1" x14ac:dyDescent="0.3">
      <c r="B129" s="150">
        <v>4227</v>
      </c>
      <c r="P129" s="160">
        <v>67.5</v>
      </c>
    </row>
    <row r="130" spans="2:16" ht="12.75" customHeight="1" x14ac:dyDescent="0.3">
      <c r="D130" s="156" t="s">
        <v>230</v>
      </c>
      <c r="M130" s="102" t="s">
        <v>231</v>
      </c>
    </row>
    <row r="132" spans="2:16" ht="12.75" customHeight="1" x14ac:dyDescent="0.3">
      <c r="M132" s="136" t="s">
        <v>232</v>
      </c>
      <c r="N132" s="136"/>
      <c r="O132" s="136"/>
    </row>
  </sheetData>
  <mergeCells count="145">
    <mergeCell ref="B127:C127"/>
    <mergeCell ref="H127:J127"/>
    <mergeCell ref="B128:C128"/>
    <mergeCell ref="H128:J128"/>
    <mergeCell ref="M132:O132"/>
    <mergeCell ref="B123:K124"/>
    <mergeCell ref="M123:M124"/>
    <mergeCell ref="O123:O124"/>
    <mergeCell ref="P123:P124"/>
    <mergeCell ref="B125:C125"/>
    <mergeCell ref="H125:J125"/>
    <mergeCell ref="B119:C119"/>
    <mergeCell ref="H119:J119"/>
    <mergeCell ref="B120:C120"/>
    <mergeCell ref="H120:J120"/>
    <mergeCell ref="B121:C121"/>
    <mergeCell ref="H121:J121"/>
    <mergeCell ref="B115:K116"/>
    <mergeCell ref="M115:M116"/>
    <mergeCell ref="O115:O116"/>
    <mergeCell ref="P115:P116"/>
    <mergeCell ref="B117:C117"/>
    <mergeCell ref="H117:J117"/>
    <mergeCell ref="B110:C110"/>
    <mergeCell ref="H110:J110"/>
    <mergeCell ref="B111:C111"/>
    <mergeCell ref="B112:C112"/>
    <mergeCell ref="H112:J112"/>
    <mergeCell ref="B113:K113"/>
    <mergeCell ref="B106:K107"/>
    <mergeCell ref="M106:M107"/>
    <mergeCell ref="O106:O107"/>
    <mergeCell ref="P106:P107"/>
    <mergeCell ref="B108:C108"/>
    <mergeCell ref="H108:J108"/>
    <mergeCell ref="B103:C103"/>
    <mergeCell ref="H103:J103"/>
    <mergeCell ref="B104:C104"/>
    <mergeCell ref="H104:J104"/>
    <mergeCell ref="B105:C105"/>
    <mergeCell ref="H105:J105"/>
    <mergeCell ref="M98:M99"/>
    <mergeCell ref="O98:O99"/>
    <mergeCell ref="P98:P99"/>
    <mergeCell ref="B100:C100"/>
    <mergeCell ref="H100:J100"/>
    <mergeCell ref="H102:J102"/>
    <mergeCell ref="L102:M102"/>
    <mergeCell ref="B94:C94"/>
    <mergeCell ref="H94:J94"/>
    <mergeCell ref="B95:C95"/>
    <mergeCell ref="H95:J95"/>
    <mergeCell ref="B96:K96"/>
    <mergeCell ref="B98:K99"/>
    <mergeCell ref="B90:K91"/>
    <mergeCell ref="M90:M91"/>
    <mergeCell ref="O90:O91"/>
    <mergeCell ref="P90:P91"/>
    <mergeCell ref="B92:C92"/>
    <mergeCell ref="H92:J92"/>
    <mergeCell ref="B85:C85"/>
    <mergeCell ref="H85:J85"/>
    <mergeCell ref="B87:C87"/>
    <mergeCell ref="H87:J87"/>
    <mergeCell ref="B88:C88"/>
    <mergeCell ref="H88:J88"/>
    <mergeCell ref="B81:C81"/>
    <mergeCell ref="H81:J81"/>
    <mergeCell ref="B83:K84"/>
    <mergeCell ref="M83:M84"/>
    <mergeCell ref="O83:O84"/>
    <mergeCell ref="P83:P84"/>
    <mergeCell ref="B60:C60"/>
    <mergeCell ref="H60:J60"/>
    <mergeCell ref="B61:C61"/>
    <mergeCell ref="H61:J61"/>
    <mergeCell ref="B80:C80"/>
    <mergeCell ref="H80:J80"/>
    <mergeCell ref="B56:K57"/>
    <mergeCell ref="M56:M57"/>
    <mergeCell ref="O56:O57"/>
    <mergeCell ref="P56:P57"/>
    <mergeCell ref="B58:C58"/>
    <mergeCell ref="H58:J58"/>
    <mergeCell ref="B49:C49"/>
    <mergeCell ref="H49:J49"/>
    <mergeCell ref="B50:C50"/>
    <mergeCell ref="H50:J50"/>
    <mergeCell ref="B52:C52"/>
    <mergeCell ref="H52:J52"/>
    <mergeCell ref="P43:P44"/>
    <mergeCell ref="B45:C45"/>
    <mergeCell ref="H45:J45"/>
    <mergeCell ref="B47:C47"/>
    <mergeCell ref="H47:J47"/>
    <mergeCell ref="B48:C48"/>
    <mergeCell ref="H48:J48"/>
    <mergeCell ref="B40:C40"/>
    <mergeCell ref="H40:J40"/>
    <mergeCell ref="B41:K41"/>
    <mergeCell ref="B43:K44"/>
    <mergeCell ref="M43:M44"/>
    <mergeCell ref="O43:O44"/>
    <mergeCell ref="B33:C33"/>
    <mergeCell ref="H33:J33"/>
    <mergeCell ref="B34:K34"/>
    <mergeCell ref="B35:C35"/>
    <mergeCell ref="H35:J35"/>
    <mergeCell ref="B37:C37"/>
    <mergeCell ref="H37:J37"/>
    <mergeCell ref="H27:J27"/>
    <mergeCell ref="B28:C28"/>
    <mergeCell ref="B31:C31"/>
    <mergeCell ref="H31:J31"/>
    <mergeCell ref="B32:C32"/>
    <mergeCell ref="H32:J32"/>
    <mergeCell ref="B23:C23"/>
    <mergeCell ref="H23:J23"/>
    <mergeCell ref="B25:C25"/>
    <mergeCell ref="H25:J25"/>
    <mergeCell ref="B26:C26"/>
    <mergeCell ref="H26:J26"/>
    <mergeCell ref="P13:P17"/>
    <mergeCell ref="R13:R17"/>
    <mergeCell ref="B18:K18"/>
    <mergeCell ref="B19:K19"/>
    <mergeCell ref="B21:K22"/>
    <mergeCell ref="M21:M22"/>
    <mergeCell ref="O21:O22"/>
    <mergeCell ref="P21:P22"/>
    <mergeCell ref="L9:M9"/>
    <mergeCell ref="B10:K10"/>
    <mergeCell ref="B11:K11"/>
    <mergeCell ref="C13:I17"/>
    <mergeCell ref="M13:M17"/>
    <mergeCell ref="O13:O17"/>
    <mergeCell ref="A1:R1"/>
    <mergeCell ref="A2:R2"/>
    <mergeCell ref="G4:J4"/>
    <mergeCell ref="D6:D8"/>
    <mergeCell ref="H6:J7"/>
    <mergeCell ref="L6:M8"/>
    <mergeCell ref="O6:O8"/>
    <mergeCell ref="P6:P8"/>
    <mergeCell ref="B7:C7"/>
  </mergeCells>
  <pageMargins left="0.78749999999999998" right="0.39374999999999999" top="0.39374999999999999" bottom="0.39374999999999999" header="0" footer="0"/>
  <pageSetup paperSize="9" scale="95" fitToWidth="0" fitToHeight="0" orientation="landscape" horizontalDpi="300" verticalDpi="300" r:id="rId1"/>
  <headerFooter alignWithMargins="0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21"/>
  <sheetViews>
    <sheetView workbookViewId="0">
      <selection activeCell="F10" sqref="F1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3.44140625" customWidth="1"/>
    <col min="5" max="5" width="37.44140625" customWidth="1"/>
    <col min="6" max="8" width="25.33203125" customWidth="1"/>
    <col min="9" max="9" width="15.6640625" customWidth="1"/>
  </cols>
  <sheetData>
    <row r="1" spans="2:9" ht="17.399999999999999" x14ac:dyDescent="0.3">
      <c r="B1" s="2"/>
      <c r="C1" s="2"/>
      <c r="D1" s="2"/>
      <c r="E1" s="2"/>
      <c r="F1" s="2"/>
      <c r="G1" s="2"/>
      <c r="H1" s="2"/>
      <c r="I1" s="3"/>
    </row>
    <row r="2" spans="2:9" ht="18" customHeight="1" x14ac:dyDescent="0.3">
      <c r="B2" s="62" t="s">
        <v>10</v>
      </c>
      <c r="C2" s="96"/>
      <c r="D2" s="96"/>
      <c r="E2" s="96"/>
      <c r="F2" s="96"/>
      <c r="G2" s="96"/>
      <c r="H2" s="96"/>
      <c r="I2" s="96"/>
    </row>
    <row r="3" spans="2:9" ht="17.399999999999999" x14ac:dyDescent="0.3">
      <c r="B3" s="2"/>
      <c r="C3" s="2"/>
      <c r="D3" s="2"/>
      <c r="E3" s="2"/>
      <c r="F3" s="2"/>
      <c r="G3" s="2"/>
      <c r="H3" s="2"/>
      <c r="I3" s="3"/>
    </row>
    <row r="4" spans="2:9" ht="15.6" x14ac:dyDescent="0.3">
      <c r="B4" s="97" t="s">
        <v>67</v>
      </c>
      <c r="C4" s="97"/>
      <c r="D4" s="97"/>
      <c r="E4" s="97"/>
      <c r="F4" s="97"/>
      <c r="G4" s="97"/>
      <c r="H4" s="97"/>
      <c r="I4" s="97"/>
    </row>
    <row r="5" spans="2:9" ht="17.399999999999999" x14ac:dyDescent="0.3">
      <c r="B5" s="2"/>
      <c r="C5" s="2"/>
      <c r="D5" s="2"/>
      <c r="E5" s="2"/>
      <c r="F5" s="2"/>
      <c r="G5" s="2"/>
      <c r="H5" s="2"/>
      <c r="I5" s="3"/>
    </row>
    <row r="6" spans="2:9" ht="26.4" x14ac:dyDescent="0.3">
      <c r="B6" s="89" t="s">
        <v>6</v>
      </c>
      <c r="C6" s="90"/>
      <c r="D6" s="90"/>
      <c r="E6" s="91"/>
      <c r="F6" s="41" t="s">
        <v>48</v>
      </c>
      <c r="G6" s="41" t="s">
        <v>45</v>
      </c>
      <c r="H6" s="41" t="s">
        <v>90</v>
      </c>
      <c r="I6" s="41" t="s">
        <v>46</v>
      </c>
    </row>
    <row r="7" spans="2:9" s="30" customFormat="1" ht="15.75" customHeight="1" x14ac:dyDescent="0.2">
      <c r="B7" s="98">
        <v>1</v>
      </c>
      <c r="C7" s="99"/>
      <c r="D7" s="99"/>
      <c r="E7" s="100"/>
      <c r="F7" s="42">
        <v>2</v>
      </c>
      <c r="G7" s="42">
        <v>3</v>
      </c>
      <c r="H7" s="42">
        <v>4</v>
      </c>
      <c r="I7" s="42" t="s">
        <v>44</v>
      </c>
    </row>
    <row r="8" spans="2:9" s="45" customFormat="1" ht="30" customHeight="1" x14ac:dyDescent="0.3">
      <c r="B8" s="92" t="s">
        <v>75</v>
      </c>
      <c r="C8" s="93"/>
      <c r="D8" s="94"/>
      <c r="E8" s="44" t="s">
        <v>76</v>
      </c>
      <c r="F8" s="46"/>
      <c r="G8" s="47"/>
      <c r="H8" s="47"/>
      <c r="I8" s="47"/>
    </row>
    <row r="9" spans="2:9" s="45" customFormat="1" ht="30" customHeight="1" x14ac:dyDescent="0.3">
      <c r="B9" s="92" t="s">
        <v>77</v>
      </c>
      <c r="C9" s="93"/>
      <c r="D9" s="94"/>
      <c r="E9" s="48" t="s">
        <v>68</v>
      </c>
      <c r="F9" s="46"/>
      <c r="G9" s="47"/>
      <c r="H9" s="47"/>
      <c r="I9" s="47"/>
    </row>
    <row r="10" spans="2:9" s="45" customFormat="1" ht="30" customHeight="1" x14ac:dyDescent="0.3">
      <c r="B10" s="95" t="s">
        <v>78</v>
      </c>
      <c r="C10" s="95"/>
      <c r="D10" s="95"/>
      <c r="E10" s="48" t="s">
        <v>69</v>
      </c>
      <c r="F10" s="46"/>
      <c r="G10" s="47"/>
      <c r="H10" s="47"/>
      <c r="I10" s="47"/>
    </row>
    <row r="11" spans="2:9" s="45" customFormat="1" ht="30" customHeight="1" x14ac:dyDescent="0.3">
      <c r="B11" s="92" t="s">
        <v>79</v>
      </c>
      <c r="C11" s="93"/>
      <c r="D11" s="94"/>
      <c r="E11" s="44" t="s">
        <v>82</v>
      </c>
      <c r="F11" s="46"/>
      <c r="G11" s="47"/>
      <c r="H11" s="47"/>
      <c r="I11" s="47"/>
    </row>
    <row r="12" spans="2:9" s="45" customFormat="1" ht="30" customHeight="1" x14ac:dyDescent="0.3">
      <c r="B12" s="92" t="s">
        <v>81</v>
      </c>
      <c r="C12" s="93"/>
      <c r="D12" s="94"/>
      <c r="E12" s="44" t="s">
        <v>80</v>
      </c>
      <c r="F12" s="46"/>
      <c r="G12" s="47"/>
      <c r="H12" s="47"/>
      <c r="I12" s="47"/>
    </row>
    <row r="13" spans="2:9" s="45" customFormat="1" ht="30" customHeight="1" x14ac:dyDescent="0.3">
      <c r="B13" s="92" t="s">
        <v>77</v>
      </c>
      <c r="C13" s="93"/>
      <c r="D13" s="94"/>
      <c r="E13" s="48" t="s">
        <v>68</v>
      </c>
      <c r="F13" s="46"/>
      <c r="G13" s="47"/>
      <c r="H13" s="47"/>
      <c r="I13" s="47"/>
    </row>
    <row r="14" spans="2:9" s="45" customFormat="1" ht="30" customHeight="1" x14ac:dyDescent="0.3">
      <c r="B14" s="95" t="s">
        <v>70</v>
      </c>
      <c r="C14" s="95"/>
      <c r="D14" s="95"/>
      <c r="E14" s="48" t="s">
        <v>71</v>
      </c>
      <c r="F14" s="46"/>
      <c r="G14" s="47"/>
      <c r="H14" s="47"/>
      <c r="I14" s="47"/>
    </row>
    <row r="15" spans="2:9" s="45" customFormat="1" ht="30" customHeight="1" x14ac:dyDescent="0.3">
      <c r="B15" s="92" t="s">
        <v>85</v>
      </c>
      <c r="C15" s="93"/>
      <c r="D15" s="94"/>
      <c r="E15" s="48" t="s">
        <v>72</v>
      </c>
      <c r="F15" s="46"/>
      <c r="G15" s="47"/>
      <c r="H15" s="47"/>
      <c r="I15" s="47"/>
    </row>
    <row r="16" spans="2:9" s="45" customFormat="1" ht="30" customHeight="1" x14ac:dyDescent="0.3">
      <c r="B16" s="92" t="s">
        <v>73</v>
      </c>
      <c r="C16" s="93"/>
      <c r="D16" s="94"/>
      <c r="E16" s="44" t="s">
        <v>74</v>
      </c>
      <c r="F16" s="46"/>
      <c r="G16" s="47"/>
      <c r="H16" s="47"/>
      <c r="I16" s="47"/>
    </row>
    <row r="17" spans="2:9" s="45" customFormat="1" ht="30" customHeight="1" x14ac:dyDescent="0.3">
      <c r="B17" s="92" t="s">
        <v>83</v>
      </c>
      <c r="C17" s="93"/>
      <c r="D17" s="94"/>
      <c r="E17" s="44" t="s">
        <v>84</v>
      </c>
      <c r="F17" s="46"/>
      <c r="G17" s="47"/>
      <c r="H17" s="47"/>
      <c r="I17" s="47"/>
    </row>
    <row r="18" spans="2:9" s="45" customFormat="1" ht="30" customHeight="1" x14ac:dyDescent="0.3">
      <c r="B18" s="92" t="s">
        <v>81</v>
      </c>
      <c r="C18" s="93"/>
      <c r="D18" s="94"/>
      <c r="E18" s="44" t="s">
        <v>80</v>
      </c>
      <c r="F18" s="46"/>
      <c r="G18" s="47"/>
      <c r="H18" s="47"/>
      <c r="I18" s="47"/>
    </row>
    <row r="19" spans="2:9" s="45" customFormat="1" ht="30" customHeight="1" x14ac:dyDescent="0.3">
      <c r="B19" s="95" t="s">
        <v>77</v>
      </c>
      <c r="C19" s="95"/>
      <c r="D19" s="95"/>
      <c r="E19" s="48" t="s">
        <v>68</v>
      </c>
      <c r="F19" s="46"/>
      <c r="G19" s="47"/>
      <c r="H19" s="47"/>
      <c r="I19" s="47"/>
    </row>
    <row r="20" spans="2:9" s="45" customFormat="1" ht="30" customHeight="1" x14ac:dyDescent="0.3">
      <c r="B20" s="95" t="s">
        <v>70</v>
      </c>
      <c r="C20" s="95"/>
      <c r="D20" s="95"/>
      <c r="E20" s="48" t="s">
        <v>71</v>
      </c>
      <c r="F20" s="46"/>
      <c r="G20" s="47"/>
      <c r="H20" s="47"/>
      <c r="I20" s="47"/>
    </row>
    <row r="21" spans="2:9" s="45" customFormat="1" ht="30" customHeight="1" x14ac:dyDescent="0.3">
      <c r="B21" s="92" t="s">
        <v>85</v>
      </c>
      <c r="C21" s="93"/>
      <c r="D21" s="94"/>
      <c r="E21" s="48" t="s">
        <v>72</v>
      </c>
      <c r="F21" s="46"/>
      <c r="G21" s="47"/>
      <c r="H21" s="47"/>
      <c r="I21" s="47"/>
    </row>
  </sheetData>
  <mergeCells count="18">
    <mergeCell ref="B2:I2"/>
    <mergeCell ref="B11:D11"/>
    <mergeCell ref="B13:D13"/>
    <mergeCell ref="B4:I4"/>
    <mergeCell ref="B6:E6"/>
    <mergeCell ref="B7:E7"/>
    <mergeCell ref="B8:D8"/>
    <mergeCell ref="B15:D15"/>
    <mergeCell ref="B9:D9"/>
    <mergeCell ref="B10:D10"/>
    <mergeCell ref="B12:D12"/>
    <mergeCell ref="B14:D14"/>
    <mergeCell ref="B16:D16"/>
    <mergeCell ref="B17:D17"/>
    <mergeCell ref="B18:D18"/>
    <mergeCell ref="B19:D19"/>
    <mergeCell ref="B21:D21"/>
    <mergeCell ref="B20:D20"/>
  </mergeCells>
  <pageMargins left="0.7" right="0.7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3289-98C1-455C-B5B7-FCFB81470DB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vrtic</vt:lpstr>
      <vt:lpstr>Programska klasifikacija</vt:lpstr>
      <vt:lpstr>List1</vt:lpstr>
      <vt:lpstr>vrtic!Podrucje_ispisa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Vrtić Komiža</cp:lastModifiedBy>
  <cp:lastPrinted>2024-04-11T12:18:01Z</cp:lastPrinted>
  <dcterms:created xsi:type="dcterms:W3CDTF">2022-08-12T12:51:27Z</dcterms:created>
  <dcterms:modified xsi:type="dcterms:W3CDTF">2025-01-29T21:19:25Z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